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aorgna-my.sharepoint.com/personal/esaushini_nsa_org_na/Documents/Documents/Bulletins/NCPI/Monthly_CPI/Dec-2025/"/>
    </mc:Choice>
  </mc:AlternateContent>
  <xr:revisionPtr revIDLastSave="1" documentId="13_ncr:1_{4CD718E4-089C-4BFC-975D-CD7F3FF8BE91}" xr6:coauthVersionLast="47" xr6:coauthVersionMax="47" xr10:uidLastSave="{D2E9F315-C975-4DBC-916A-BF779AC4C387}"/>
  <bookViews>
    <workbookView xWindow="-120" yWindow="-120" windowWidth="29040" windowHeight="15720" tabRatio="666" activeTab="14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P20" i="17" l="1"/>
  <c r="EP19" i="17"/>
  <c r="EP18" i="17"/>
  <c r="EP17" i="17"/>
  <c r="EP16" i="17"/>
  <c r="EP15" i="17"/>
  <c r="EP14" i="17"/>
  <c r="EP13" i="17"/>
  <c r="EP12" i="17"/>
  <c r="EP11" i="17"/>
  <c r="EP10" i="17"/>
  <c r="EP9" i="17"/>
  <c r="EP8" i="17"/>
  <c r="EP7" i="17"/>
  <c r="C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H337" i="9" l="1"/>
  <c r="G337" i="9"/>
  <c r="F337" i="9"/>
  <c r="E337" i="9"/>
  <c r="D337" i="9"/>
  <c r="C337" i="9"/>
  <c r="E334" i="1"/>
  <c r="D334" i="1"/>
  <c r="C334" i="1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4" i="10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13" i="10" l="1"/>
  <c r="I5" i="10"/>
  <c r="I4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<sst xmlns="http://schemas.openxmlformats.org/spreadsheetml/2006/main" count="1496" uniqueCount="604">
  <si>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</si>
  <si>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</si>
  <si>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</si>
  <si>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</si>
  <si>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</si>
  <si>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</si>
  <si>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</si>
  <si>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</si>
  <si>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</si>
  <si>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</si>
  <si>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</si>
  <si>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</si>
  <si>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</si>
  <si>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</si>
  <si>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</si>
  <si>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</si>
  <si>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</si>
  <si>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</si>
  <si>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</si>
  <si>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</si>
  <si>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</si>
  <si>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</si>
  <si>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</si>
  <si>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</si>
  <si>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</si>
  <si>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</si>
  <si>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</si>
  <si>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</si>
  <si>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</si>
  <si>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</si>
  <si>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</si>
  <si>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</si>
  <si>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</si>
  <si>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</si>
  <si>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</si>
  <si>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</si>
  <si>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</si>
  <si>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</si>
  <si>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</si>
  <si>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</si>
  <si>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</si>
  <si>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</si>
  <si>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</si>
  <si>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</si>
  <si>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</si>
  <si>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</si>
  <si>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</si>
  <si>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</si>
  <si>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</si>
  <si>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</si>
  <si>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</si>
  <si>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</si>
  <si>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</si>
  <si>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</si>
  <si>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</si>
  <si>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</si>
  <si>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</si>
  <si>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</si>
  <si>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</si>
  <si>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</si>
  <si>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</si>
  <si>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</si>
  <si>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</si>
  <si>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</si>
  <si>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</si>
  <si>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</si>
  <si>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</si>
  <si>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</si>
  <si>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</si>
  <si>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</si>
  <si>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</si>
  <si>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</si>
  <si>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</si>
  <si>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</si>
  <si>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</si>
  <si>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</si>
  <si>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</si>
  <si>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</si>
  <si>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</si>
  <si>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</si>
  <si>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</si>
  <si>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</si>
  <si>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</si>
  <si>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</si>
  <si>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</si>
  <si>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</si>
  <si>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</si>
  <si>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</si>
  <si>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</si>
  <si>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</si>
  <si>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</si>
  <si>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</si>
  <si>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</si>
  <si>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</si>
  <si>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</si>
  <si>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</si>
  <si>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</si>
  <si>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</si>
  <si>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</si>
  <si>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</si>
  <si>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</si>
  <si>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</si>
  <si>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</si>
  <si>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</si>
  <si>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</si>
  <si>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</si>
  <si>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</si>
  <si>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</si>
  <si>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</si>
  <si>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</si>
  <si>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</si>
  <si>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</si>
  <si>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</si>
  <si>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</si>
  <si>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</si>
  <si>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</si>
  <si>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</si>
  <si>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</si>
  <si>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</si>
  <si>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</si>
  <si>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</si>
  <si>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</si>
  <si>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</si>
  <si>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</si>
  <si>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</si>
  <si>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</si>
  <si>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</si>
  <si>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</si>
  <si>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</si>
  <si>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</si>
  <si>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</si>
  <si>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</si>
  <si>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</si>
  <si>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</si>
  <si>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</si>
  <si>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</si>
  <si>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</si>
  <si>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</si>
  <si>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</si>
  <si>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</si>
  <si>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</si>
  <si>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</si>
  <si>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</si>
  <si>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</si>
  <si>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</si>
  <si>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</si>
  <si>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</si>
  <si>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</si>
  <si>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</si>
  <si>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</si>
  <si>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</si>
  <si>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</si>
  <si>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</si>
  <si>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</si>
  <si>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</si>
  <si>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</si>
  <si>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</si>
  <si>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</si>
  <si>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</si>
  <si>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</si>
  <si>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</si>
  <si>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</si>
  <si>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</si>
  <si>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</si>
  <si>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</si>
  <si>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</si>
  <si>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</si>
  <si>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</si>
  <si>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</si>
  <si>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</si>
  <si>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</si>
  <si>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</si>
  <si>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</si>
  <si>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</si>
  <si>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</si>
  <si>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</si>
  <si>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</si>
  <si>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</si>
  <si>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</si>
  <si>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</si>
  <si>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</si>
  <si>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</si>
  <si>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</si>
  <si>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</si>
  <si>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</si>
  <si>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</si>
  <si>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</si>
  <si>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</si>
  <si>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</si>
  <si>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</si>
  <si>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</si>
  <si>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</si>
  <si>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</si>
  <si>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</si>
  <si>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</si>
  <si>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</si>
  <si>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</si>
  <si>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</si>
  <si>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</si>
  <si>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</si>
  <si>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</si>
  <si>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</si>
  <si>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</si>
  <si>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</si>
  <si>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</si>
  <si>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</si>
  <si>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</si>
  <si>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</si>
  <si>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</si>
  <si>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</si>
  <si>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</si>
  <si>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</si>
  <si>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</si>
  <si>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</si>
  <si>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</si>
  <si>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</si>
  <si>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</si>
  <si>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</si>
  <si>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</si>
  <si>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</si>
  <si>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</si>
  <si>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</si>
  <si>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</si>
  <si>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</si>
  <si>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</si>
  <si>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</si>
  <si>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</si>
  <si>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</si>
  <si>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</si>
  <si>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</si>
  <si>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</si>
  <si>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</si>
  <si>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</si>
  <si>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</si>
  <si>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</si>
  <si>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</si>
  <si>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</si>
  <si>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</si>
  <si>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</si>
  <si>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</si>
  <si>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</si>
  <si>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</si>
  <si>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</si>
  <si>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</si>
  <si>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</si>
  <si>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</si>
  <si>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</si>
  <si>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</si>
  <si>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</si>
  <si>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</si>
  <si>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</si>
  <si>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</si>
  <si>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</si>
  <si>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</si>
  <si>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</si>
  <si>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</si>
  <si>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</si>
  <si>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</si>
  <si>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</si>
  <si>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</si>
  <si>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</si>
  <si>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</si>
  <si>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</si>
  <si>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</si>
  <si>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</si>
  <si>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</si>
  <si>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</si>
  <si>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</si>
  <si>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</si>
  <si>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</si>
  <si>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</si>
  <si>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</si>
  <si>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</si>
  <si>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</si>
  <si>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</si>
  <si>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</si>
  <si>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</si>
  <si>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</si>
  <si>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</si>
  <si>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</si>
  <si>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</si>
  <si>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</si>
  <si>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</si>
  <si>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</si>
  <si>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</si>
  <si>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</si>
  <si>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</si>
  <si>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</si>
  <si>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</si>
  <si>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</si>
  <si>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</si>
  <si>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</si>
  <si>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</si>
  <si>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</si>
  <si>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</si>
  <si>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</si>
  <si>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</si>
  <si>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</si>
  <si>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</si>
  <si>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</si>
  <si>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</si>
  <si>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</si>
  <si>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</si>
  <si>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</si>
  <si>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</si>
  <si>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</si>
  <si>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</si>
  <si>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</si>
  <si>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</si>
  <si>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</si>
  <si>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</si>
  <si>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</si>
  <si>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</si>
  <si>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</si>
  <si>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</si>
  <si>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</si>
  <si>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</si>
  <si>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</si>
  <si>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</si>
  <si>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</si>
  <si>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</si>
  <si>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</si>
  <si>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</si>
  <si>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</si>
  <si>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</si>
  <si>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</si>
  <si>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</si>
  <si>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</si>
  <si>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</si>
  <si>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</si>
  <si>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</si>
  <si>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</si>
  <si>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</si>
  <si>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</si>
  <si>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</si>
  <si>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</si>
  <si>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</si>
  <si>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</si>
  <si>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</si>
  <si>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</si>
  <si>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</si>
  <si>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</si>
  <si>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</si>
  <si>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</si>
  <si>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</si>
  <si>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</si>
  <si>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</si>
  <si>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</si>
  <si>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</si>
  <si>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</si>
  <si>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</si>
  <si>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</si>
  <si>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</si>
  <si>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</si>
  <si>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</si>
  <si>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</si>
  <si>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</si>
  <si>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</si>
  <si>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</si>
  <si>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</si>
  <si>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</si>
  <si>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</si>
  <si>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</si>
  <si>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</si>
  <si>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</si>
  <si>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</si>
  <si>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</si>
  <si>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</si>
  <si>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</si>
  <si>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</si>
  <si>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</si>
  <si>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</si>
  <si>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</si>
  <si>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</si>
  <si>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</si>
  <si>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</si>
  <si>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</si>
  <si>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</si>
  <si>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</si>
  <si>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</si>
  <si>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</si>
  <si>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</si>
  <si>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</si>
  <si>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</si>
  <si>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</si>
  <si>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</si>
  <si>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</si>
  <si>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</si>
  <si>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</si>
  <si>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</si>
  <si>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</si>
  <si>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</si>
  <si>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</si>
  <si>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</si>
  <si>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</si>
  <si>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</si>
  <si>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</si>
  <si>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</si>
  <si>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</si>
  <si>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</si>
  <si>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</si>
  <si>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</si>
  <si>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</si>
  <si>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</si>
  <si>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</si>
  <si>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</si>
  <si>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</si>
  <si>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</si>
  <si>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</si>
  <si>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</si>
  <si>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</si>
  <si>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</si>
  <si>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</si>
  <si>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</si>
  <si>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</si>
  <si>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</si>
  <si>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</si>
  <si>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</si>
  <si>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</si>
  <si>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</si>
  <si>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</si>
  <si>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</si>
  <si>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</si>
  <si>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</si>
  <si>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</si>
  <si>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</si>
  <si>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</si>
  <si>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</si>
  <si>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</si>
  <si>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</si>
  <si>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</si>
  <si>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</si>
  <si>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</si>
  <si>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</si>
  <si>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</si>
  <si>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</si>
  <si>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</si>
  <si>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</si>
  <si>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</si>
  <si>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</si>
  <si>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</si>
  <si>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</si>
  <si>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</si>
  <si>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</si>
  <si>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</si>
  <si>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</si>
  <si>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</si>
  <si>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</si>
  <si>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</si>
  <si>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</si>
  <si>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</si>
  <si>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</si>
  <si>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</si>
  <si>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</si>
  <si>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</si>
  <si>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</si>
  <si>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</si>
  <si>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</si>
  <si>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</si>
  <si>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</si>
  <si>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</si>
  <si>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</si>
  <si>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</si>
  <si>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</si>
  <si>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</si>
  <si>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</si>
  <si>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</si>
  <si>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</si>
  <si>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</si>
  <si>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</si>
  <si>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</si>
  <si>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</si>
  <si>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</si>
  <si>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</si>
  <si>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</si>
  <si>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</si>
  <si>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</si>
  <si>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</si>
  <si>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</si>
  <si>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</si>
  <si>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</si>
  <si>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</si>
  <si>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</si>
  <si>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</si>
  <si>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</si>
  <si>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</si>
  <si>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</si>
  <si>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</si>
  <si>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</si>
  <si>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</si>
  <si>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</si>
  <si>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</si>
  <si>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</si>
  <si>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</si>
  <si>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</si>
  <si>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</si>
  <si>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</si>
  <si>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</si>
  <si>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</si>
  <si>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</si>
  <si>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</si>
  <si>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</si>
  <si>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</si>
  <si>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</si>
  <si>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</si>
  <si>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</si>
  <si>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</si>
  <si>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</si>
  <si>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</si>
  <si>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</si>
  <si>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</si>
  <si>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</si>
  <si>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</si>
  <si>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</si>
  <si>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</si>
  <si>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</si>
  <si>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</si>
  <si>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</si>
  <si>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</si>
  <si>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</si>
  <si>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</si>
  <si>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</si>
  <si>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</si>
  <si>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</si>
  <si>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</si>
  <si>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</si>
  <si>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</si>
  <si>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</si>
  <si>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</si>
  <si>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</si>
  <si>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</si>
  <si>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</si>
  <si>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</si>
  <si>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</si>
  <si>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</si>
  <si>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</si>
  <si>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</si>
  <si>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</si>
  <si>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</si>
  <si>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</si>
  <si>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</si>
  <si>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</si>
  <si>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</si>
  <si>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</si>
  <si>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</si>
  <si>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</si>
  <si>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</si>
  <si>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</si>
  <si>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</si>
  <si>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</si>
  <si>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</si>
  <si>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</si>
  <si>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</si>
  <si>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</si>
  <si>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</si>
  <si>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</si>
  <si>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</si>
  <si>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</si>
  <si>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</si>
  <si>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</si>
  <si>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</si>
  <si>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</si>
  <si>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</si>
  <si>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</si>
  <si>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</si>
  <si>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</si>
  <si>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</si>
  <si>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</si>
  <si>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</si>
  <si>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</si>
  <si>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</si>
  <si>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</si>
  <si>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</si>
  <si>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</si>
  <si>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</si>
  <si>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</si>
  <si>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</si>
  <si>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</si>
  <si>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</si>
  <si>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</si>
  <si>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</si>
  <si>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</si>
  <si>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</si>
  <si>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</si>
  <si>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</si>
  <si>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</si>
  <si>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</si>
  <si>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</si>
  <si>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</si>
  <si>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</si>
  <si>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</si>
  <si>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</si>
  <si>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</si>
  <si>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</si>
  <si>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</si>
  <si>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Coffee, tea and cocoa</t>
  </si>
  <si>
    <t>Mineral waters, soft drinks and juices</t>
  </si>
  <si>
    <t>Dec 24-Nov 25</t>
  </si>
  <si>
    <t>Table 1: Namibia CPI: All-Items Index, monthly and annual percentage changes;December 2025</t>
  </si>
  <si>
    <t>Table 2: Namibia CPI from December 2024 to December 2025 by divisions and sub-groups (Dec.2012=100)</t>
  </si>
  <si>
    <t>Table 3: Namibia CPI from December 2024 to December 2025 (Month on Month Changes) by divisions and sub-groups (Dec.2012=100)</t>
  </si>
  <si>
    <t>Table 4: Namibia CPI December 2024 to December 2025 (Year on Year Changes) by divisions and sub groups (Dec. 2012 = 100)</t>
  </si>
  <si>
    <t>Dec 24-Dec 25</t>
  </si>
  <si>
    <t>Dec 24-Oct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</si>
</sst>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0"/>
    <numFmt numFmtId="166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43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43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43" fontId="27" fillId="0" borderId="0" applyFont="0" applyFill="0" applyBorder="0" applyAlignment="0" applyProtection="0"/>
    <xf numFmtId="0" fontId="2" fillId="0" borderId="0"/>
    <xf numFmtId="0" fontId="59" fillId="0" borderId="0"/>
    <xf numFmtId="43" fontId="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15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4" fontId="14" fillId="0" borderId="10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0" fillId="0" borderId="11" xfId="0" applyBorder="1"/>
    <xf numFmtId="164" fontId="15" fillId="0" borderId="0" xfId="0" applyNumberFormat="1" applyFont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4" fontId="15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5" fillId="0" borderId="0" xfId="0" applyNumberFormat="1" applyFont="1"/>
    <xf numFmtId="164" fontId="14" fillId="0" borderId="6" xfId="0" applyNumberFormat="1" applyFont="1" applyBorder="1" applyAlignment="1">
      <alignment horizontal="center" vertical="top"/>
    </xf>
    <xf numFmtId="164" fontId="14" fillId="0" borderId="11" xfId="0" applyNumberFormat="1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4" fontId="17" fillId="0" borderId="0" xfId="0" applyNumberFormat="1" applyFont="1" applyAlignment="1">
      <alignment horizontal="center"/>
    </xf>
    <xf numFmtId="0" fontId="16" fillId="0" borderId="9" xfId="0" applyFont="1" applyBorder="1"/>
    <xf numFmtId="164" fontId="0" fillId="0" borderId="12" xfId="0" applyNumberFormat="1" applyBorder="1"/>
    <xf numFmtId="166" fontId="15" fillId="0" borderId="0" xfId="0" applyNumberFormat="1" applyFont="1" applyAlignment="1">
      <alignment horizontal="center"/>
    </xf>
    <xf numFmtId="0" fontId="14" fillId="0" borderId="12" xfId="0" applyFont="1" applyBorder="1"/>
    <xf numFmtId="164" fontId="15" fillId="0" borderId="14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8" fillId="0" borderId="0" xfId="0" applyFont="1"/>
    <xf numFmtId="164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4" fontId="18" fillId="0" borderId="0" xfId="0" applyNumberFormat="1" applyFont="1"/>
    <xf numFmtId="164" fontId="17" fillId="0" borderId="9" xfId="0" applyNumberFormat="1" applyFont="1" applyBorder="1"/>
    <xf numFmtId="164" fontId="17" fillId="0" borderId="12" xfId="0" applyNumberFormat="1" applyFont="1" applyBorder="1"/>
    <xf numFmtId="164" fontId="17" fillId="0" borderId="0" xfId="0" applyNumberFormat="1" applyFont="1" applyAlignment="1">
      <alignment vertical="justify"/>
    </xf>
    <xf numFmtId="164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4" fontId="17" fillId="0" borderId="10" xfId="0" applyNumberFormat="1" applyFont="1" applyBorder="1"/>
    <xf numFmtId="164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4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4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4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0" borderId="5" xfId="0" applyNumberFormat="1" applyFont="1" applyBorder="1" applyAlignment="1">
      <alignment vertical="top" wrapText="1"/>
    </xf>
    <xf numFmtId="164" fontId="22" fillId="0" borderId="0" xfId="0" applyNumberFormat="1" applyFont="1"/>
    <xf numFmtId="2" fontId="14" fillId="0" borderId="12" xfId="0" applyNumberFormat="1" applyFont="1" applyBorder="1"/>
    <xf numFmtId="164" fontId="14" fillId="0" borderId="11" xfId="0" applyNumberFormat="1" applyFont="1" applyBorder="1" applyAlignment="1">
      <alignment horizontal="center"/>
    </xf>
    <xf numFmtId="164" fontId="14" fillId="0" borderId="15" xfId="0" applyNumberFormat="1" applyFont="1" applyBorder="1"/>
    <xf numFmtId="164" fontId="23" fillId="0" borderId="15" xfId="0" applyNumberFormat="1" applyFont="1" applyBorder="1" applyAlignment="1">
      <alignment horizontal="center"/>
    </xf>
    <xf numFmtId="164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4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4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4" fontId="23" fillId="0" borderId="0" xfId="0" applyNumberFormat="1" applyFont="1" applyAlignment="1">
      <alignment horizontal="right"/>
    </xf>
    <xf numFmtId="164" fontId="18" fillId="0" borderId="9" xfId="0" applyNumberFormat="1" applyFont="1" applyBorder="1"/>
    <xf numFmtId="164" fontId="23" fillId="0" borderId="15" xfId="0" applyNumberFormat="1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left"/>
    </xf>
    <xf numFmtId="164" fontId="0" fillId="0" borderId="0" xfId="0" applyNumberFormat="1" applyProtection="1">
      <protection locked="0"/>
    </xf>
    <xf numFmtId="164" fontId="23" fillId="0" borderId="0" xfId="0" applyNumberFormat="1" applyFont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15" fillId="0" borderId="9" xfId="0" applyNumberFormat="1" applyFont="1" applyBorder="1" applyAlignment="1">
      <alignment vertical="top" wrapText="1"/>
    </xf>
    <xf numFmtId="164" fontId="15" fillId="0" borderId="10" xfId="0" applyNumberFormat="1" applyFont="1" applyBorder="1" applyAlignment="1">
      <alignment vertical="top" wrapText="1"/>
    </xf>
    <xf numFmtId="164" fontId="14" fillId="0" borderId="3" xfId="0" applyNumberFormat="1" applyFont="1" applyBorder="1"/>
    <xf numFmtId="164" fontId="14" fillId="0" borderId="7" xfId="0" applyNumberFormat="1" applyFont="1" applyBorder="1"/>
    <xf numFmtId="164" fontId="15" fillId="0" borderId="7" xfId="0" applyNumberFormat="1" applyFont="1" applyBorder="1"/>
    <xf numFmtId="164" fontId="15" fillId="0" borderId="8" xfId="0" applyNumberFormat="1" applyFont="1" applyBorder="1"/>
    <xf numFmtId="0" fontId="0" fillId="0" borderId="0" xfId="0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8" fillId="0" borderId="7" xfId="0" applyNumberFormat="1" applyFont="1" applyBorder="1"/>
    <xf numFmtId="164" fontId="18" fillId="0" borderId="7" xfId="0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164" fontId="17" fillId="0" borderId="7" xfId="0" applyNumberFormat="1" applyFont="1" applyBorder="1"/>
    <xf numFmtId="164" fontId="17" fillId="0" borderId="7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17" fillId="0" borderId="8" xfId="0" applyNumberFormat="1" applyFont="1" applyBorder="1"/>
    <xf numFmtId="164" fontId="17" fillId="0" borderId="8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/>
    <xf numFmtId="164" fontId="11" fillId="0" borderId="7" xfId="0" applyNumberFormat="1" applyFont="1" applyBorder="1"/>
    <xf numFmtId="164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4" fontId="0" fillId="0" borderId="9" xfId="0" applyNumberForma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0" xfId="0" applyNumberFormat="1" applyFont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4" fontId="14" fillId="0" borderId="9" xfId="0" applyNumberFormat="1" applyFont="1" applyBorder="1" applyAlignment="1">
      <alignment horizontal="center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4" fontId="14" fillId="0" borderId="2" xfId="0" applyNumberFormat="1" applyFont="1" applyBorder="1"/>
    <xf numFmtId="164" fontId="14" fillId="0" borderId="9" xfId="0" applyNumberFormat="1" applyFont="1" applyBorder="1"/>
    <xf numFmtId="164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4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4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164" fontId="15" fillId="0" borderId="9" xfId="0" applyNumberFormat="1" applyFont="1" applyBorder="1"/>
    <xf numFmtId="164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4" fontId="26" fillId="0" borderId="9" xfId="0" applyNumberFormat="1" applyFont="1" applyBorder="1"/>
    <xf numFmtId="164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4" fontId="30" fillId="0" borderId="17" xfId="3" applyNumberFormat="1" applyFont="1" applyBorder="1" applyAlignment="1">
      <alignment horizontal="center"/>
    </xf>
    <xf numFmtId="164" fontId="30" fillId="0" borderId="0" xfId="3" applyNumberFormat="1" applyFont="1"/>
    <xf numFmtId="164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5" fontId="17" fillId="0" borderId="0" xfId="0" applyNumberFormat="1" applyFont="1"/>
    <xf numFmtId="164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0" fontId="8" fillId="0" borderId="1" xfId="3" applyFont="1" applyBorder="1"/>
    <xf numFmtId="164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4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4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4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4" fontId="17" fillId="0" borderId="55" xfId="2" applyNumberFormat="1" applyFont="1" applyBorder="1" applyAlignment="1">
      <alignment horizontal="center" vertical="center"/>
    </xf>
    <xf numFmtId="164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4" fontId="0" fillId="0" borderId="28" xfId="0" applyNumberFormat="1" applyBorder="1"/>
    <xf numFmtId="164" fontId="18" fillId="0" borderId="12" xfId="0" applyNumberFormat="1" applyFont="1" applyBorder="1" applyAlignment="1">
      <alignment vertical="center"/>
    </xf>
    <xf numFmtId="164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4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4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4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4" fontId="11" fillId="0" borderId="41" xfId="0" applyNumberFormat="1" applyFont="1" applyBorder="1"/>
    <xf numFmtId="164" fontId="0" fillId="0" borderId="41" xfId="0" applyNumberFormat="1" applyBorder="1"/>
    <xf numFmtId="2" fontId="15" fillId="0" borderId="0" xfId="0" applyNumberFormat="1" applyFont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4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164" fontId="18" fillId="0" borderId="75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8" fillId="0" borderId="54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7" fontId="10" fillId="0" borderId="55" xfId="0" applyNumberFormat="1" applyFont="1" applyBorder="1"/>
    <xf numFmtId="164" fontId="11" fillId="0" borderId="45" xfId="0" applyNumberFormat="1" applyFont="1" applyBorder="1"/>
    <xf numFmtId="17" fontId="14" fillId="0" borderId="10" xfId="0" applyNumberFormat="1" applyFont="1" applyBorder="1" applyAlignment="1">
      <alignment horizontal="left"/>
    </xf>
    <xf numFmtId="164" fontId="14" fillId="0" borderId="15" xfId="0" applyNumberFormat="1" applyFont="1" applyBorder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17" fontId="14" fillId="0" borderId="14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3" fillId="0" borderId="0" xfId="3" applyNumberFormat="1"/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6" sqref="B16"/>
    </sheetView>
  </sheetViews>
  <sheetFormatPr defaultRowHeight="12.75"/>
  <cols>
    <col min="2" max="2" width="137" bestFit="1" customWidth="1"/>
  </cols>
  <sheetData>
    <row r="2" spans="1:10" ht="22.5" customHeight="1">
      <c r="B2" s="400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401"/>
      <c r="C3" s="329"/>
      <c r="D3" s="329"/>
      <c r="E3" s="329"/>
      <c r="F3" s="329"/>
      <c r="G3" s="329"/>
      <c r="H3" s="329"/>
      <c r="I3" s="329"/>
      <c r="J3" s="329"/>
    </row>
    <row r="4" spans="1:10" ht="20.100000000000001" customHeight="1">
      <c r="A4" s="330"/>
      <c r="B4" s="339" t="str">
        <f>'Tab 1'!A1</f>
        <v>Table 1: Namibia CPI: All-Items Index, monthly and annual percentage changes;December 2025</v>
      </c>
    </row>
    <row r="5" spans="1:10" ht="20.100000000000001" customHeight="1">
      <c r="A5" s="330"/>
      <c r="B5" s="340" t="str">
        <f>'Tab 2 '!A1</f>
        <v>Table 2: Namibia CPI from December 2024 to December 2025 by divisions and sub-groups (Dec.2012=100)</v>
      </c>
    </row>
    <row r="6" spans="1:10" ht="20.100000000000001" customHeight="1">
      <c r="A6" s="330"/>
      <c r="B6" s="340" t="str">
        <f>'Tab 3 '!A1</f>
        <v>Table 3: Namibia CPI from December 2024 to December 2025 (Month on Month Changes) by divisions and sub-groups (Dec.2012=100)</v>
      </c>
    </row>
    <row r="7" spans="1:10" ht="20.100000000000001" customHeight="1">
      <c r="A7" s="330"/>
      <c r="B7" s="340" t="str">
        <f>'Tab 4'!A1</f>
        <v>Table 4: Namibia CPI December 2024 to December 2025 (Year on Year Changes) by divisions and sub groups (Dec. 2012 = 100)</v>
      </c>
    </row>
    <row r="8" spans="1:10" ht="20.100000000000001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.100000000000001" customHeight="1">
      <c r="A9" s="330"/>
      <c r="B9" s="344" t="str">
        <f>'Tab 6'!A1</f>
        <v>Table 6: Namibia CPI by divisions (Dec.2012=100)</v>
      </c>
    </row>
    <row r="10" spans="1:10" ht="20.100000000000001" customHeight="1">
      <c r="A10" s="330"/>
      <c r="B10" s="340" t="str">
        <f>'Tab 7'!A1</f>
        <v>Table 7: Namibia  CPI trends over the last four months (Dec 2012=100)</v>
      </c>
    </row>
    <row r="11" spans="1:10" ht="20.100000000000001" customHeight="1">
      <c r="A11" s="330"/>
      <c r="B11" s="331" t="str">
        <f>'Tab 8'!A1</f>
        <v>Table 8: Namibia CPI; Goods and Services (December 2012=100)</v>
      </c>
    </row>
    <row r="12" spans="1:10" ht="20.100000000000001" customHeight="1">
      <c r="A12" s="330"/>
      <c r="B12" s="340" t="str">
        <f>'Tab 9'!A1</f>
        <v>Table 9: Namibia CPI; Group contribution to overall CPI (Dec 2012=100)</v>
      </c>
    </row>
    <row r="13" spans="1:10" ht="20.100000000000001" customHeight="1">
      <c r="A13" s="330"/>
      <c r="B13" s="332" t="str">
        <f>'Table 10'!A1</f>
        <v>Table 10: Annual Inflation rate for Food and non alcoholic beverages per subgroups;</v>
      </c>
    </row>
    <row r="14" spans="1:10" ht="20.100000000000001" customHeight="1">
      <c r="A14" s="330"/>
      <c r="B14" s="331" t="str">
        <f>'Table 11'!A1</f>
        <v>Table 11: Annual Inflation rate for Alcoholic beverages and tobacco per subgroup;</v>
      </c>
    </row>
    <row r="15" spans="1:10" ht="20.100000000000001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.100000000000001" customHeight="1">
      <c r="A16" s="330"/>
      <c r="B16" s="331" t="str">
        <f>'Table 13'!A1</f>
        <v>Table 13: Annual Inflation rate for Transport per subgroup;</v>
      </c>
    </row>
    <row r="17" spans="1:2" ht="20.100000000000001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topLeftCell="A2" zoomScale="88" workbookViewId="0">
      <selection activeCell="G4" sqref="G4:G15"/>
    </sheetView>
  </sheetViews>
  <sheetFormatPr defaultColWidth="9" defaultRowHeight="12.75"/>
  <cols>
    <col min="2" max="2" width="30.7109375" customWidth="1"/>
    <col min="3" max="3" width="6.28515625" customWidth="1"/>
    <col min="4" max="5" width="7.28515625" customWidth="1"/>
    <col min="6" max="6" width="7.5703125" customWidth="1"/>
    <col min="7" max="7" width="7" customWidth="1"/>
    <col min="8" max="8" width="8.28515625" customWidth="1"/>
    <col min="9" max="10" width="6.7109375" customWidth="1"/>
  </cols>
  <sheetData>
    <row r="1" spans="1:14">
      <c r="A1" s="24" t="s">
        <v>552</v>
      </c>
      <c r="C1" s="25"/>
      <c r="D1" s="25"/>
      <c r="E1" s="25"/>
      <c r="F1" s="25"/>
      <c r="G1" s="25"/>
      <c r="H1" s="25"/>
      <c r="I1" s="47"/>
    </row>
    <row r="2" spans="1:14" ht="21.75" customHeight="1">
      <c r="A2" s="26"/>
      <c r="B2" s="27"/>
      <c r="C2" s="28" t="s">
        <v>353</v>
      </c>
      <c r="D2" s="29" t="s">
        <v>375</v>
      </c>
      <c r="E2" s="410" t="s">
        <v>374</v>
      </c>
      <c r="F2" s="411"/>
      <c r="G2" s="29" t="s">
        <v>3</v>
      </c>
      <c r="H2" s="410" t="s">
        <v>376</v>
      </c>
      <c r="I2" s="411"/>
      <c r="J2" s="374"/>
      <c r="L2" s="86"/>
      <c r="M2" s="86"/>
    </row>
    <row r="3" spans="1:14" ht="32.25" customHeight="1">
      <c r="A3" s="26"/>
      <c r="B3" s="30"/>
      <c r="D3" s="31">
        <v>41244</v>
      </c>
      <c r="E3" s="32">
        <v>45628</v>
      </c>
      <c r="F3" s="32">
        <v>45993</v>
      </c>
      <c r="G3" s="32">
        <v>45993</v>
      </c>
      <c r="H3" s="288" t="s">
        <v>377</v>
      </c>
      <c r="I3" s="33" t="s">
        <v>378</v>
      </c>
      <c r="J3" s="376"/>
      <c r="K3" s="48"/>
      <c r="L3" s="86"/>
      <c r="M3" s="86"/>
      <c r="N3" s="48"/>
    </row>
    <row r="4" spans="1:14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213.128811511251</v>
      </c>
      <c r="F4" s="335">
        <v>218.73852791753933</v>
      </c>
      <c r="G4" s="335">
        <v>2.6320779281369937</v>
      </c>
      <c r="H4" s="335">
        <f t="shared" ref="H4:H15" si="0">C4*E4/E$17*G4/100</f>
        <v>0.53490852786913767</v>
      </c>
      <c r="I4" s="335">
        <f>H4/H$17*100</f>
        <v>16.764438115472352</v>
      </c>
      <c r="J4" s="375"/>
      <c r="L4" s="86"/>
      <c r="M4" s="86"/>
    </row>
    <row r="5" spans="1:14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192.72113295534857</v>
      </c>
      <c r="F5" s="336">
        <v>199.79215337808247</v>
      </c>
      <c r="G5" s="336">
        <v>3.669042576857521</v>
      </c>
      <c r="H5" s="336">
        <f t="shared" si="0"/>
        <v>0.51630666592874241</v>
      </c>
      <c r="I5" s="336">
        <f>H5/H$17*100</f>
        <v>16.181441683213922</v>
      </c>
      <c r="J5" s="375"/>
      <c r="L5" s="86"/>
      <c r="M5" s="86"/>
    </row>
    <row r="6" spans="1:14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101.16205252201522</v>
      </c>
      <c r="F6" s="336">
        <v>102.68298840412362</v>
      </c>
      <c r="G6" s="336">
        <v>1.5034648311207661</v>
      </c>
      <c r="H6" s="336">
        <f t="shared" si="0"/>
        <v>2.6895146943662813E-2</v>
      </c>
      <c r="I6" s="336">
        <f>H6/H$17*100</f>
        <v>0.84291426113489876</v>
      </c>
      <c r="J6" s="375"/>
      <c r="L6" s="86"/>
      <c r="M6" s="86"/>
    </row>
    <row r="7" spans="1:14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148.92344939282293</v>
      </c>
      <c r="F7" s="336">
        <v>155.6950019769738</v>
      </c>
      <c r="G7" s="336">
        <v>4.5470022429370545</v>
      </c>
      <c r="H7" s="336">
        <f t="shared" si="0"/>
        <v>1.1135519354952939</v>
      </c>
      <c r="I7" s="336">
        <f>H7/H$17*100</f>
        <v>34.89956046380766</v>
      </c>
      <c r="J7" s="375"/>
      <c r="L7" s="86"/>
      <c r="M7" s="86"/>
    </row>
    <row r="8" spans="1:14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164.58081646012221</v>
      </c>
      <c r="F8" s="336">
        <v>167.32555227598468</v>
      </c>
      <c r="G8" s="336">
        <v>1.6677130876474422</v>
      </c>
      <c r="H8" s="336">
        <f t="shared" si="0"/>
        <v>8.7031950260199442E-2</v>
      </c>
      <c r="I8" s="336">
        <f t="shared" ref="I8:I15" si="1">H8/H$17*100</f>
        <v>2.7276471923493575</v>
      </c>
      <c r="J8" s="375"/>
      <c r="L8" s="86"/>
      <c r="M8" s="86"/>
    </row>
    <row r="9" spans="1:14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160.59036221334497</v>
      </c>
      <c r="F9" s="336">
        <v>164.97595262498425</v>
      </c>
      <c r="G9" s="336">
        <v>2.7309175664059921</v>
      </c>
      <c r="H9" s="336">
        <f t="shared" si="0"/>
        <v>5.1232904451939447E-2</v>
      </c>
      <c r="I9" s="336">
        <f t="shared" si="1"/>
        <v>1.6056780017733605</v>
      </c>
      <c r="J9" s="375"/>
      <c r="L9" s="86"/>
      <c r="M9" s="86"/>
    </row>
    <row r="10" spans="1:14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182.5963641656038</v>
      </c>
      <c r="F10" s="336">
        <v>186.22884225198044</v>
      </c>
      <c r="G10" s="336">
        <v>1.9893485300080727</v>
      </c>
      <c r="H10" s="336">
        <f t="shared" si="0"/>
        <v>0.30067901825031634</v>
      </c>
      <c r="I10" s="336">
        <f t="shared" si="1"/>
        <v>9.4235080045528683</v>
      </c>
      <c r="J10" s="375"/>
      <c r="L10" s="86"/>
      <c r="M10" s="86"/>
    </row>
    <row r="11" spans="1:14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111.54682413426025</v>
      </c>
      <c r="F11" s="336">
        <v>111.99872779718592</v>
      </c>
      <c r="G11" s="336">
        <v>0.40512463392212794</v>
      </c>
      <c r="H11" s="336">
        <f t="shared" si="0"/>
        <v>9.9796575218276361E-3</v>
      </c>
      <c r="I11" s="336">
        <f t="shared" si="1"/>
        <v>0.31277001995978165</v>
      </c>
      <c r="J11" s="375"/>
      <c r="L11" s="86"/>
      <c r="M11" s="86"/>
    </row>
    <row r="12" spans="1:14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179.29017299481919</v>
      </c>
      <c r="F12" s="336">
        <v>187.06460216659036</v>
      </c>
      <c r="G12" s="336">
        <v>4.3362271572998168</v>
      </c>
      <c r="H12" s="336">
        <f t="shared" si="0"/>
        <v>0.16024621156600827</v>
      </c>
      <c r="I12" s="336">
        <f t="shared" si="1"/>
        <v>5.0222375547814364</v>
      </c>
      <c r="J12" s="375"/>
      <c r="L12" s="86"/>
      <c r="M12" s="86"/>
    </row>
    <row r="13" spans="1:14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196.4641935551428</v>
      </c>
      <c r="F13" s="336">
        <v>204.91712458317181</v>
      </c>
      <c r="G13" s="336">
        <v>4.302530081979782</v>
      </c>
      <c r="H13" s="336">
        <f t="shared" si="0"/>
        <v>0.17885101488811056</v>
      </c>
      <c r="I13" s="336">
        <f t="shared" si="1"/>
        <v>5.6053261721687866</v>
      </c>
      <c r="J13" s="375"/>
      <c r="L13" s="86"/>
      <c r="M13" s="86"/>
    </row>
    <row r="14" spans="1:14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192.87529232156831</v>
      </c>
      <c r="F14" s="336">
        <v>201.07018188642991</v>
      </c>
      <c r="G14" s="336">
        <v>4.2488021489029251</v>
      </c>
      <c r="H14" s="336">
        <f t="shared" si="0"/>
        <v>6.6101641332694902E-2</v>
      </c>
      <c r="I14" s="336">
        <f t="shared" si="1"/>
        <v>2.0716754692013759</v>
      </c>
      <c r="J14" s="375"/>
      <c r="L14" s="86"/>
      <c r="M14" s="86"/>
    </row>
    <row r="15" spans="1:14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167.93406339050392</v>
      </c>
      <c r="F15" s="336">
        <v>172.57411316627855</v>
      </c>
      <c r="G15" s="336">
        <v>2.763018819466609</v>
      </c>
      <c r="H15" s="336">
        <f t="shared" si="0"/>
        <v>0.14494873501483871</v>
      </c>
      <c r="I15" s="336">
        <f t="shared" si="1"/>
        <v>4.5428030615857855</v>
      </c>
      <c r="J15" s="375"/>
      <c r="L15" s="86"/>
      <c r="M15" s="86"/>
    </row>
    <row r="16" spans="1:14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5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172.46586646480847</v>
      </c>
      <c r="F17" s="46">
        <v>177.96879248612396</v>
      </c>
      <c r="G17" s="46">
        <v>3.1907334095227213</v>
      </c>
      <c r="H17" s="46">
        <f>C17*E17/E$17*G17/100</f>
        <v>3.1907334095227213</v>
      </c>
      <c r="I17" s="46">
        <f>H17/H$17*100</f>
        <v>100</v>
      </c>
      <c r="J17" s="375"/>
    </row>
    <row r="18" spans="1:10" ht="0.6" customHeight="1">
      <c r="F18" s="192"/>
      <c r="H18" s="38"/>
      <c r="I18" s="50"/>
      <c r="J18" s="375"/>
    </row>
    <row r="19" spans="1:10" ht="0.6" customHeight="1">
      <c r="H19" s="48"/>
      <c r="I19" s="48"/>
      <c r="J19" s="375"/>
    </row>
    <row r="20" spans="1:10">
      <c r="J20" s="375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R106"/>
  <sheetViews>
    <sheetView zoomScale="108" zoomScaleNormal="108" workbookViewId="0">
      <pane xSplit="82" ySplit="2" topLeftCell="EB12" activePane="bottomRight" state="frozen"/>
      <selection pane="topRight"/>
      <selection pane="bottomLeft"/>
      <selection pane="bottomRight" activeCell="ER1" sqref="ER1:ER1048576"/>
    </sheetView>
  </sheetViews>
  <sheetFormatPr defaultColWidth="8.85546875" defaultRowHeight="15"/>
  <cols>
    <col min="1" max="1" width="29.28515625" style="14" customWidth="1"/>
    <col min="2" max="2" width="7.7109375" style="14" hidden="1" customWidth="1"/>
    <col min="3" max="80" width="8.85546875" style="14" hidden="1" customWidth="1"/>
    <col min="81" max="81" width="9.28515625" style="14" hidden="1" customWidth="1"/>
    <col min="82" max="90" width="7.7109375" style="14" hidden="1" customWidth="1"/>
    <col min="91" max="91" width="7" style="14" hidden="1" customWidth="1"/>
    <col min="92" max="92" width="6.5703125" style="14" hidden="1" customWidth="1"/>
    <col min="93" max="93" width="6" style="14" hidden="1" customWidth="1"/>
    <col min="94" max="94" width="6.85546875" style="14" hidden="1" customWidth="1"/>
    <col min="95" max="95" width="6.7109375" style="14" hidden="1" customWidth="1"/>
    <col min="96" max="96" width="6.5703125" style="14" hidden="1" customWidth="1"/>
    <col min="97" max="97" width="6.85546875" style="14" hidden="1" customWidth="1"/>
    <col min="98" max="98" width="6.7109375" style="14" hidden="1" customWidth="1"/>
    <col min="99" max="100" width="6.5703125" style="14" hidden="1" customWidth="1"/>
    <col min="101" max="101" width="6.7109375" style="14" hidden="1" customWidth="1"/>
    <col min="102" max="102" width="6.42578125" style="14" hidden="1" customWidth="1"/>
    <col min="103" max="103" width="7" style="14" hidden="1" customWidth="1"/>
    <col min="104" max="104" width="6.5703125" style="14" hidden="1" customWidth="1"/>
    <col min="105" max="105" width="6.140625" style="14" hidden="1" customWidth="1"/>
    <col min="106" max="106" width="7" style="14" hidden="1" customWidth="1"/>
    <col min="107" max="107" width="6.85546875" style="14" hidden="1" customWidth="1"/>
    <col min="108" max="108" width="6.5703125" style="14" hidden="1" customWidth="1"/>
    <col min="109" max="110" width="6.85546875" style="14" hidden="1" customWidth="1"/>
    <col min="111" max="111" width="6.5703125" style="14" hidden="1" customWidth="1"/>
    <col min="112" max="113" width="6.7109375" style="14" hidden="1" customWidth="1"/>
    <col min="114" max="114" width="6.42578125" style="14" hidden="1" customWidth="1"/>
    <col min="115" max="115" width="7" style="14" hidden="1" customWidth="1"/>
    <col min="116" max="116" width="6.5703125" style="14" hidden="1" customWidth="1"/>
    <col min="117" max="117" width="6" style="14" hidden="1" customWidth="1"/>
    <col min="118" max="118" width="6.85546875" style="14" hidden="1" customWidth="1"/>
    <col min="119" max="119" width="6.7109375" style="14" hidden="1" customWidth="1"/>
    <col min="120" max="120" width="6.5703125" style="14" hidden="1" customWidth="1"/>
    <col min="121" max="121" width="6.85546875" style="14" hidden="1" customWidth="1"/>
    <col min="122" max="122" width="6.7109375" style="14" hidden="1" customWidth="1"/>
    <col min="123" max="124" width="6.5703125" style="14" hidden="1" customWidth="1"/>
    <col min="125" max="125" width="6.7109375" style="14" hidden="1" customWidth="1"/>
    <col min="126" max="126" width="6.42578125" style="14" hidden="1" customWidth="1"/>
    <col min="127" max="127" width="7" style="14" hidden="1" customWidth="1"/>
    <col min="128" max="128" width="6.5703125" style="14" hidden="1" customWidth="1"/>
    <col min="129" max="129" width="6" style="14" hidden="1" customWidth="1"/>
    <col min="130" max="130" width="6.85546875" style="14" hidden="1" customWidth="1"/>
    <col min="131" max="133" width="7.7109375" style="14" hidden="1" customWidth="1"/>
    <col min="134" max="143" width="7.7109375" style="14" customWidth="1"/>
    <col min="144" max="145" width="8.85546875" style="14"/>
    <col min="146" max="146" width="8.140625" style="14" customWidth="1"/>
    <col min="147" max="16384" width="8.85546875" style="14"/>
  </cols>
  <sheetData>
    <row r="1" spans="1:148">
      <c r="A1" s="1" t="s">
        <v>536</v>
      </c>
      <c r="C1" s="1"/>
      <c r="D1" s="1"/>
    </row>
    <row r="2" spans="1:148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  <c r="EP2" s="15">
        <v>45992</v>
      </c>
    </row>
    <row r="3" spans="1:148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  <c r="EP3" s="22">
        <v>-0.53354280938168586</v>
      </c>
    </row>
    <row r="4" spans="1:148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  <c r="EP4" s="23">
        <v>-1.4134649325014408</v>
      </c>
      <c r="ER4" s="399"/>
    </row>
    <row r="5" spans="1:148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  <c r="EP5" s="23">
        <v>2.9827497049735001</v>
      </c>
      <c r="ER5" s="399"/>
    </row>
    <row r="6" spans="1:148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  <c r="EP6" s="23">
        <v>4.9704366091323067</v>
      </c>
      <c r="ER6" s="399"/>
    </row>
    <row r="7" spans="1:148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  <c r="EP7" s="23">
        <v>0.60315908702726517</v>
      </c>
      <c r="ER7" s="399"/>
    </row>
    <row r="8" spans="1:148" ht="15.95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  <c r="EP8" s="23">
        <v>-4.4992862150659363</v>
      </c>
      <c r="ER8" s="399"/>
    </row>
    <row r="9" spans="1:148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  <c r="EP9" s="23">
        <v>-2.2983715117148051</v>
      </c>
      <c r="ER9" s="399"/>
    </row>
    <row r="10" spans="1:148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  <c r="EP10" s="23">
        <v>-0.34449992527555651</v>
      </c>
      <c r="ER10" s="399"/>
    </row>
    <row r="11" spans="1:148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  <c r="EP11" s="23">
        <v>2.2986313797303382</v>
      </c>
      <c r="ER11" s="399"/>
    </row>
    <row r="12" spans="1:148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  <c r="EP12" s="23">
        <v>1.0577533232811902</v>
      </c>
      <c r="ER12" s="399"/>
    </row>
    <row r="13" spans="1:148" ht="15.6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  <c r="EP13" s="23">
        <v>-1.2748106386078604</v>
      </c>
      <c r="ER13" s="399"/>
    </row>
    <row r="14" spans="1:148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  <c r="EP14" s="23">
        <v>-3.9224255323790231</v>
      </c>
      <c r="ER14" s="399"/>
    </row>
    <row r="15" spans="1:148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  <c r="EP15" s="22">
        <v>6.1738574223861207</v>
      </c>
      <c r="ER15" s="399"/>
    </row>
    <row r="16" spans="1:148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  <c r="EP16" s="23">
        <v>8.9407782620688891</v>
      </c>
      <c r="ER16" s="399"/>
    </row>
    <row r="17" spans="1:148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  <c r="EP17" s="23">
        <v>12.650509021892148</v>
      </c>
      <c r="ER17" s="399"/>
    </row>
    <row r="18" spans="1:148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  <c r="EP18" s="23">
        <v>0.55619780256009221</v>
      </c>
      <c r="ER18" s="399"/>
    </row>
    <row r="19" spans="1:148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  <c r="EP19" s="23">
        <v>3.2564173567196377</v>
      </c>
      <c r="ER19" s="399"/>
    </row>
    <row r="20" spans="1:148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  <c r="EP20" s="23">
        <v>12.545828569221769</v>
      </c>
      <c r="ER20" s="399"/>
    </row>
    <row r="21" spans="1:148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  <c r="EP21" s="23">
        <v>6.7536317719496708</v>
      </c>
      <c r="ER21" s="399"/>
    </row>
    <row r="22" spans="1:148" ht="12.95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  <c r="EP22" s="23">
        <v>6.6294318869256159</v>
      </c>
      <c r="ER22" s="399"/>
    </row>
    <row r="23" spans="1:148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  <c r="EP23" s="23">
        <v>-1.0757563039064166E-2</v>
      </c>
      <c r="ER23" s="399"/>
    </row>
    <row r="24" spans="1:148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  <c r="EP24" s="23">
        <v>3.8363401548445353</v>
      </c>
      <c r="ER24" s="399"/>
    </row>
    <row r="25" spans="1:148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  <c r="EP25" s="23">
        <v>7.7049850761866168</v>
      </c>
      <c r="ER25" s="399"/>
    </row>
    <row r="26" spans="1:148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  <c r="EP26" s="23">
        <v>6.0216984002467768</v>
      </c>
      <c r="ER26" s="399"/>
    </row>
    <row r="27" spans="1:148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  <c r="EP27" s="23">
        <v>4.1238241577960366</v>
      </c>
      <c r="ER27" s="399"/>
    </row>
    <row r="28" spans="1:148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  <c r="EP28" s="23">
        <v>-0.40960779261570224</v>
      </c>
      <c r="ER28" s="399"/>
    </row>
    <row r="29" spans="1:148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  <c r="EP29" s="22">
        <v>2.1892056606567962</v>
      </c>
      <c r="ER29" s="399"/>
    </row>
    <row r="30" spans="1:148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  <c r="EP30" s="23">
        <v>-0.31230902860602328</v>
      </c>
      <c r="ER30" s="399"/>
    </row>
    <row r="31" spans="1:148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  <c r="EP31" s="23">
        <v>7.3794493391121847</v>
      </c>
      <c r="ER31" s="399"/>
    </row>
    <row r="32" spans="1:148" ht="30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  <c r="EP32" s="23">
        <v>11.74805396658536</v>
      </c>
      <c r="ER32" s="399"/>
    </row>
    <row r="33" spans="1:148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  <c r="EP33" s="22">
        <v>-1.2586436067567064</v>
      </c>
      <c r="ER33" s="399"/>
    </row>
    <row r="34" spans="1:148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  <c r="EP34" s="23">
        <v>-5.590259172660808</v>
      </c>
      <c r="ER34" s="399"/>
    </row>
    <row r="35" spans="1:148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  <c r="EP35" s="23">
        <v>0.99399869478915548</v>
      </c>
      <c r="ER35" s="399"/>
    </row>
    <row r="36" spans="1:148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  <c r="EP36" s="23">
        <v>-4.4244680583800715</v>
      </c>
      <c r="ER36" s="399"/>
    </row>
    <row r="37" spans="1:148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  <c r="EP37" s="23">
        <v>0.60275742252071041</v>
      </c>
      <c r="ER37" s="399"/>
    </row>
    <row r="38" spans="1:148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  <c r="EP38" s="23">
        <v>-0.40551713075826967</v>
      </c>
      <c r="ER38" s="399"/>
    </row>
    <row r="39" spans="1:148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  <c r="EP39" s="23">
        <v>2.2777530031696642</v>
      </c>
      <c r="ER39" s="399"/>
    </row>
    <row r="40" spans="1:148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  <c r="EP40" s="23">
        <v>7.0354417451361968</v>
      </c>
      <c r="ER40" s="399"/>
    </row>
    <row r="41" spans="1:148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  <c r="EP41" s="22">
        <v>2.8848465757298669</v>
      </c>
      <c r="ER41" s="399"/>
    </row>
    <row r="42" spans="1:148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  <c r="EP42" s="23">
        <v>2.5994582631782066</v>
      </c>
      <c r="ER42" s="399"/>
    </row>
    <row r="43" spans="1:148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  <c r="EP43" s="23">
        <v>0.88590643640257838</v>
      </c>
      <c r="ER43" s="399"/>
    </row>
    <row r="44" spans="1:148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  <c r="EP44" s="23">
        <v>3.2995900848695925</v>
      </c>
      <c r="ER44" s="399"/>
    </row>
    <row r="45" spans="1:148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  <c r="EP45" s="23">
        <v>8.718387515707505</v>
      </c>
      <c r="ER45" s="399"/>
    </row>
    <row r="46" spans="1:148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  <c r="EP46" s="23">
        <v>2.0262795209729205</v>
      </c>
      <c r="ER46" s="399"/>
    </row>
    <row r="47" spans="1:148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  <c r="EP47" s="22">
        <v>11.512851960423916</v>
      </c>
      <c r="ER47" s="399"/>
    </row>
    <row r="48" spans="1:148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  <c r="EP48" s="23">
        <v>8.6554057424499149</v>
      </c>
      <c r="ER48" s="399"/>
    </row>
    <row r="49" spans="1:148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  <c r="EP49" s="23">
        <v>7.6259338916165831</v>
      </c>
      <c r="ER49" s="399"/>
    </row>
    <row r="50" spans="1:148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  <c r="EP50" s="23">
        <v>-5.4893134110268988</v>
      </c>
      <c r="ER50" s="399"/>
    </row>
    <row r="51" spans="1:148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  <c r="EP51" s="23">
        <v>10.352081416304799</v>
      </c>
      <c r="ER51" s="399"/>
    </row>
    <row r="52" spans="1:148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  <c r="EP52" s="23">
        <v>15.194469444783508</v>
      </c>
      <c r="ER52" s="399"/>
    </row>
    <row r="53" spans="1:148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  <c r="EP53" s="23">
        <v>48.417837599436439</v>
      </c>
      <c r="ER53" s="399"/>
    </row>
    <row r="54" spans="1:148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  <c r="EP54" s="23">
        <v>21.500427239971827</v>
      </c>
      <c r="ER54" s="399"/>
    </row>
    <row r="55" spans="1:148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  <c r="EP55" s="23">
        <v>6.9579212250199447</v>
      </c>
      <c r="ER55" s="399"/>
    </row>
    <row r="56" spans="1:148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  <c r="EP56" s="23">
        <v>3.6587007026506626</v>
      </c>
      <c r="ER56" s="399"/>
    </row>
    <row r="57" spans="1:148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  <c r="EP57" s="23">
        <v>3.7605572572204409</v>
      </c>
      <c r="ER57" s="399"/>
    </row>
    <row r="58" spans="1:148" ht="30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  <c r="EP58" s="22">
        <v>1.8521766613659167</v>
      </c>
      <c r="ER58" s="399"/>
    </row>
    <row r="59" spans="1:148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  <c r="EP59" s="23">
        <v>-11.382681269786616</v>
      </c>
      <c r="ER59" s="399"/>
    </row>
    <row r="60" spans="1:148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  <c r="EP60" s="23">
        <v>27.457469175684281</v>
      </c>
      <c r="ER60" s="399"/>
    </row>
    <row r="61" spans="1:148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  <c r="EP61" s="23">
        <v>1.0252888200638921</v>
      </c>
      <c r="ER61" s="399"/>
    </row>
    <row r="62" spans="1:148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  <c r="EP62" s="23">
        <v>-2.7237871279465224</v>
      </c>
      <c r="ER62" s="399"/>
    </row>
    <row r="63" spans="1:148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  <c r="EP63" s="23">
        <v>10.404000024027951</v>
      </c>
      <c r="ER63" s="399"/>
    </row>
    <row r="64" spans="1:148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  <c r="EP64" s="23">
        <v>29.873570004775758</v>
      </c>
      <c r="ER64" s="399"/>
    </row>
    <row r="65" spans="1:148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  <c r="EP65" s="23">
        <v>16.391752472652414</v>
      </c>
      <c r="ER65" s="399"/>
    </row>
    <row r="66" spans="1:148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  <c r="EP66" s="23">
        <v>0.29659591820167464</v>
      </c>
      <c r="ER66" s="399"/>
    </row>
    <row r="67" spans="1:148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  <c r="EP67" s="23">
        <v>4.9889307838969046</v>
      </c>
      <c r="ER67" s="399"/>
    </row>
    <row r="68" spans="1:148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  <c r="EP68" s="23">
        <v>9.4258562535038521</v>
      </c>
      <c r="ER68" s="399"/>
    </row>
    <row r="69" spans="1:148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  <c r="EP69" s="23">
        <v>12.71390004575359</v>
      </c>
      <c r="ER69" s="399"/>
    </row>
    <row r="70" spans="1:148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  <c r="EP70" s="23">
        <v>13.532257229092593</v>
      </c>
      <c r="ER70" s="399"/>
    </row>
    <row r="71" spans="1:148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  <c r="EP71" s="23">
        <v>-8.3051818170165177</v>
      </c>
      <c r="ER71" s="399"/>
    </row>
    <row r="72" spans="1:148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  <c r="EP72" s="23">
        <v>-5.7501357333478893</v>
      </c>
      <c r="ER72" s="399"/>
    </row>
    <row r="73" spans="1:148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  <c r="EP73" s="23">
        <v>5.7362666477420561</v>
      </c>
      <c r="ER73" s="399"/>
    </row>
    <row r="74" spans="1:148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  <c r="EP74" s="23">
        <v>6.9376365495052568</v>
      </c>
      <c r="ER74" s="399"/>
    </row>
    <row r="75" spans="1:148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  <c r="EP75" s="23">
        <v>0.51443887159146584</v>
      </c>
      <c r="ER75" s="399"/>
    </row>
    <row r="76" spans="1:148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  <c r="EP76" s="23">
        <v>7.837533302743239</v>
      </c>
      <c r="ER76" s="399"/>
    </row>
    <row r="77" spans="1:148" ht="30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  <c r="EP77" s="23">
        <v>0.59010868444602238</v>
      </c>
      <c r="ER77" s="399"/>
    </row>
    <row r="78" spans="1:148" ht="30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  <c r="EP78" s="23">
        <v>1.5050497207321314</v>
      </c>
      <c r="ER78" s="399"/>
    </row>
    <row r="79" spans="1:148" ht="30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  <c r="EP79" s="22">
        <v>2.4245371823363229</v>
      </c>
      <c r="ER79" s="399"/>
    </row>
    <row r="80" spans="1:148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  <c r="EP80" s="23">
        <v>1.8026880614945355</v>
      </c>
      <c r="ER80" s="399"/>
    </row>
    <row r="81" spans="1:148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  <c r="EP81" s="23">
        <v>2.8408418463287717</v>
      </c>
      <c r="ER81" s="399"/>
    </row>
    <row r="82" spans="1:148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  <c r="EP82" s="23">
        <v>10.217717571695445</v>
      </c>
      <c r="ER82" s="399"/>
    </row>
    <row r="83" spans="1:148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  <c r="EP83" s="23">
        <v>5.0554501759718278</v>
      </c>
      <c r="ER83" s="399"/>
    </row>
    <row r="84" spans="1:148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  <c r="EP84" s="23">
        <v>5.8092019545252782</v>
      </c>
      <c r="ER84" s="399"/>
    </row>
    <row r="85" spans="1:148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  <c r="EP85" s="23">
        <v>-4.2541523003538089</v>
      </c>
      <c r="ER85" s="399"/>
    </row>
    <row r="86" spans="1:148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  <c r="EP86" s="23">
        <v>0.75234279191616338</v>
      </c>
      <c r="ER86" s="399"/>
    </row>
    <row r="87" spans="1:148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  <c r="EP87" s="22">
        <v>2.9437049277089073</v>
      </c>
      <c r="ER87" s="399"/>
    </row>
    <row r="88" spans="1:148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  <c r="EP88" s="23">
        <v>3.7683761905980049</v>
      </c>
      <c r="ER88" s="399"/>
    </row>
    <row r="89" spans="1:148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  <c r="EP89" s="23">
        <v>-4.6999414027074522</v>
      </c>
      <c r="ER89" s="399"/>
    </row>
    <row r="90" spans="1:148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  <c r="EP90" s="23">
        <v>1.5262071679190399</v>
      </c>
      <c r="ER90" s="399"/>
    </row>
    <row r="91" spans="1:148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  <c r="EP91" s="23">
        <v>1.6989702011802592</v>
      </c>
      <c r="ER91" s="399"/>
    </row>
    <row r="92" spans="1:148" ht="30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  <c r="EP92" s="23">
        <v>7.4193199551601623</v>
      </c>
      <c r="ER92" s="399"/>
    </row>
    <row r="93" spans="1:148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  <c r="EP93" s="23">
        <v>3.4365866135633922</v>
      </c>
      <c r="ER93" s="399"/>
    </row>
    <row r="94" spans="1:148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  <c r="EP94" s="23">
        <v>3.5194838025947206</v>
      </c>
      <c r="ER94" s="399"/>
    </row>
    <row r="95" spans="1:148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  <c r="EP95" s="23">
        <v>0.19950057731601589</v>
      </c>
      <c r="ER95" s="399"/>
    </row>
    <row r="96" spans="1:148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  <c r="EP96" s="23">
        <v>6.0242443225457123</v>
      </c>
      <c r="ER96" s="399"/>
    </row>
    <row r="97" spans="1:148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  <c r="EP97" s="23">
        <v>0.21186994821773908</v>
      </c>
      <c r="ER97" s="399"/>
    </row>
    <row r="98" spans="1:148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  <c r="EP98" s="23">
        <v>2.9644576107172895</v>
      </c>
      <c r="ER98" s="399"/>
    </row>
    <row r="99" spans="1:148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  <c r="EP99" s="285">
        <v>3.2043950578582496</v>
      </c>
      <c r="ER99" s="399"/>
    </row>
    <row r="100" spans="1:148">
      <c r="A100" s="16" t="s">
        <v>595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  <c r="EP100" s="22">
        <v>4.7582880944106591</v>
      </c>
      <c r="ER100" s="399"/>
    </row>
    <row r="101" spans="1:148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  <c r="EP101" s="23">
        <v>10.896049174242407</v>
      </c>
      <c r="ER101" s="399"/>
    </row>
    <row r="102" spans="1:148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  <c r="EP102" s="23">
        <v>1.9197881892523583E-2</v>
      </c>
      <c r="ER102" s="399"/>
    </row>
    <row r="103" spans="1:148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  <c r="EP103" s="23">
        <v>7.4466813434981702</v>
      </c>
      <c r="ER103" s="399"/>
    </row>
    <row r="104" spans="1:148" ht="30">
      <c r="A104" s="20" t="s">
        <v>596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  <c r="EP104" s="22">
        <v>2.6645195312788132</v>
      </c>
      <c r="ER104" s="399"/>
    </row>
    <row r="105" spans="1:148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  <c r="EP105" s="23">
        <v>1.9717306600016968</v>
      </c>
      <c r="ER105" s="399"/>
    </row>
    <row r="106" spans="1:148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  <c r="EP106" s="23">
        <v>3.0112679239776128</v>
      </c>
      <c r="ER106" s="39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P14"/>
  <sheetViews>
    <sheetView workbookViewId="0">
      <selection activeCell="A12" sqref="A12:XFD12"/>
    </sheetView>
  </sheetViews>
  <sheetFormatPr defaultColWidth="9" defaultRowHeight="12.75"/>
  <cols>
    <col min="1" max="1" width="25.5703125" customWidth="1"/>
    <col min="2" max="91" width="9" hidden="1" customWidth="1"/>
    <col min="92" max="92" width="6" hidden="1" customWidth="1"/>
    <col min="93" max="93" width="5.5703125" hidden="1" customWidth="1"/>
    <col min="94" max="94" width="6.42578125" hidden="1" customWidth="1"/>
    <col min="95" max="96" width="6.140625" hidden="1" customWidth="1"/>
    <col min="97" max="97" width="6.42578125" hidden="1" customWidth="1"/>
    <col min="98" max="98" width="6.28515625" hidden="1" customWidth="1"/>
    <col min="99" max="99" width="6" hidden="1" customWidth="1"/>
    <col min="100" max="100" width="6.140625" hidden="1" customWidth="1"/>
    <col min="101" max="101" width="6.5703125" hidden="1" customWidth="1"/>
    <col min="102" max="102" width="6.140625" hidden="1" customWidth="1"/>
    <col min="103" max="103" width="6.7109375" hidden="1" customWidth="1"/>
    <col min="104" max="104" width="6" hidden="1" customWidth="1"/>
    <col min="105" max="105" width="7" hidden="1" customWidth="1"/>
    <col min="106" max="106" width="7.85546875" hidden="1" customWidth="1"/>
    <col min="107" max="108" width="6.140625" hidden="1" customWidth="1"/>
    <col min="109" max="109" width="6.42578125" hidden="1" customWidth="1"/>
    <col min="110" max="110" width="6.28515625" hidden="1" customWidth="1"/>
    <col min="111" max="111" width="6.7109375" hidden="1" customWidth="1"/>
    <col min="112" max="112" width="6.140625" hidden="1" customWidth="1"/>
    <col min="113" max="113" width="6.5703125" hidden="1" customWidth="1"/>
    <col min="114" max="114" width="6.140625" hidden="1" customWidth="1"/>
    <col min="115" max="115" width="6.7109375" hidden="1" customWidth="1"/>
    <col min="116" max="116" width="6" hidden="1" customWidth="1"/>
    <col min="117" max="117" width="5.5703125" hidden="1" customWidth="1"/>
    <col min="118" max="118" width="6.42578125" hidden="1" customWidth="1"/>
    <col min="119" max="120" width="6.140625" hidden="1" customWidth="1"/>
    <col min="121" max="121" width="6.42578125" hidden="1" customWidth="1"/>
    <col min="122" max="122" width="6.28515625" hidden="1" customWidth="1"/>
    <col min="123" max="123" width="6" hidden="1" customWidth="1"/>
    <col min="124" max="124" width="6.140625" hidden="1" customWidth="1"/>
    <col min="125" max="128" width="6.5703125" hidden="1" customWidth="1"/>
    <col min="129" max="129" width="6.7109375" hidden="1" customWidth="1"/>
    <col min="130" max="130" width="6.42578125" hidden="1" customWidth="1"/>
    <col min="131" max="131" width="6.5703125" hidden="1" customWidth="1"/>
    <col min="132" max="132" width="6.42578125" hidden="1" customWidth="1"/>
    <col min="133" max="133" width="7.28515625" hidden="1" customWidth="1"/>
    <col min="134" max="134" width="6.85546875" customWidth="1"/>
    <col min="135" max="135" width="7.28515625" customWidth="1"/>
    <col min="136" max="136" width="7" customWidth="1"/>
    <col min="137" max="137" width="7.42578125" customWidth="1"/>
    <col min="138" max="138" width="6.28515625" customWidth="1"/>
    <col min="139" max="139" width="7.42578125" customWidth="1"/>
    <col min="140" max="140" width="7.28515625" customWidth="1"/>
    <col min="141" max="142" width="7.140625" customWidth="1"/>
    <col min="143" max="143" width="6.7109375" bestFit="1" customWidth="1"/>
    <col min="144" max="144" width="7.7109375" customWidth="1"/>
    <col min="145" max="145" width="7.42578125" customWidth="1"/>
    <col min="146" max="146" width="7.7109375" customWidth="1"/>
  </cols>
  <sheetData>
    <row r="1" spans="1:146" ht="15">
      <c r="A1" s="1" t="s">
        <v>533</v>
      </c>
    </row>
    <row r="3" spans="1:146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6">
        <v>45809</v>
      </c>
      <c r="EK3" s="366">
        <v>45839</v>
      </c>
      <c r="EL3" s="366">
        <v>45870</v>
      </c>
      <c r="EM3" s="366">
        <v>45901</v>
      </c>
      <c r="EN3" s="366">
        <v>45931</v>
      </c>
      <c r="EO3" s="366">
        <v>45962</v>
      </c>
      <c r="EP3" s="366">
        <v>45992</v>
      </c>
    </row>
    <row r="4" spans="1:146" ht="1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7">
        <v>6.7384930260248268</v>
      </c>
      <c r="EK4" s="367">
        <v>5.8193523726454117</v>
      </c>
      <c r="EL4" s="367">
        <v>5.252392884449165</v>
      </c>
      <c r="EM4" s="367">
        <v>4.520518074913852</v>
      </c>
      <c r="EN4" s="367">
        <v>4.407468028703704</v>
      </c>
      <c r="EO4" s="367">
        <v>3.54381118573734</v>
      </c>
      <c r="EP4" s="367">
        <v>3.2934733273609567</v>
      </c>
    </row>
    <row r="5" spans="1:146" ht="1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8">
        <v>8.2071730272665917</v>
      </c>
      <c r="EK5" s="368">
        <v>7.4237108352404704</v>
      </c>
      <c r="EL5" s="368">
        <v>5.8433164301050482</v>
      </c>
      <c r="EM5" s="368">
        <v>5.7517077606781299</v>
      </c>
      <c r="EN5" s="368">
        <v>5.9995495361110329</v>
      </c>
      <c r="EO5" s="368">
        <v>6.3258480283952139</v>
      </c>
      <c r="EP5" s="368">
        <v>6.6102542153642503</v>
      </c>
    </row>
    <row r="6" spans="1:146" s="289" customFormat="1" ht="1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8">
        <v>7.0557949041979811</v>
      </c>
      <c r="EK6" s="368">
        <v>7.8546269504486759</v>
      </c>
      <c r="EL6" s="368">
        <v>4.2410746744768488</v>
      </c>
      <c r="EM6" s="368">
        <v>4.2243334298085244</v>
      </c>
      <c r="EN6" s="368">
        <v>4.7320936098484765</v>
      </c>
      <c r="EO6" s="368">
        <v>4.6290933656581075</v>
      </c>
      <c r="EP6" s="368">
        <v>2.2749063928732056</v>
      </c>
    </row>
    <row r="7" spans="1:146" ht="1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8">
        <v>5.1612077114264565</v>
      </c>
      <c r="EK7" s="368">
        <v>5.726271635886107</v>
      </c>
      <c r="EL7" s="368">
        <v>5.0290863106054786</v>
      </c>
      <c r="EM7" s="368">
        <v>3.9779697766378632</v>
      </c>
      <c r="EN7" s="368">
        <v>3.7604398302387523</v>
      </c>
      <c r="EO7" s="368">
        <v>2.6185379521876939</v>
      </c>
      <c r="EP7" s="368">
        <v>2.7684740619580879</v>
      </c>
    </row>
    <row r="8" spans="1:146" s="289" customFormat="1" ht="1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8">
        <v>1.1225901740315862</v>
      </c>
      <c r="EK8" s="368">
        <v>2.804474627431361</v>
      </c>
      <c r="EL8" s="368">
        <v>1.5912964897528639</v>
      </c>
      <c r="EM8" s="368">
        <v>3.5391812613890608</v>
      </c>
      <c r="EN8" s="368">
        <v>4.2918635385838684</v>
      </c>
      <c r="EO8" s="368">
        <v>3.6105994959464454</v>
      </c>
      <c r="EP8" s="368">
        <v>2.6480855528374434</v>
      </c>
    </row>
    <row r="9" spans="1:146" ht="1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8">
        <v>8.5416367154293766</v>
      </c>
      <c r="EK9" s="368">
        <v>6.7232853235819903</v>
      </c>
      <c r="EL9" s="368">
        <v>6.026826321438719</v>
      </c>
      <c r="EM9" s="368">
        <v>5.4143075898683151</v>
      </c>
      <c r="EN9" s="368">
        <v>6.2732179396349608</v>
      </c>
      <c r="EO9" s="368">
        <v>5.3740212790192459</v>
      </c>
      <c r="EP9" s="368">
        <v>6.3329409833092569</v>
      </c>
    </row>
    <row r="10" spans="1:146" ht="1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8">
        <v>7.0067452014246641</v>
      </c>
      <c r="EK10" s="368">
        <v>6.4295966038635726</v>
      </c>
      <c r="EL10" s="368">
        <v>5.831354687525419</v>
      </c>
      <c r="EM10" s="368">
        <v>5.4809904148630579</v>
      </c>
      <c r="EN10" s="368">
        <v>7.1112580556780927</v>
      </c>
      <c r="EO10" s="368">
        <v>4.7146453850316163</v>
      </c>
      <c r="EP10" s="368">
        <v>4.464389394187279</v>
      </c>
    </row>
    <row r="11" spans="1:146" s="289" customFormat="1" ht="1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8">
        <v>6.4898656381445932</v>
      </c>
      <c r="EK11" s="368">
        <v>5.5034490294799241</v>
      </c>
      <c r="EL11" s="368">
        <v>5.2574395554926667</v>
      </c>
      <c r="EM11" s="368">
        <v>4.2820263384493558</v>
      </c>
      <c r="EN11" s="368">
        <v>3.8010330116007935</v>
      </c>
      <c r="EO11" s="368">
        <v>2.8659212784242243</v>
      </c>
      <c r="EP11" s="368">
        <v>2.470907238032666</v>
      </c>
    </row>
    <row r="12" spans="1:146" ht="1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7">
        <v>7.5520952809105495</v>
      </c>
      <c r="EK12" s="367">
        <v>6.7865984508694623</v>
      </c>
      <c r="EL12" s="367">
        <v>6.5837618703463932</v>
      </c>
      <c r="EM12" s="367">
        <v>6.5863036761576268</v>
      </c>
      <c r="EN12" s="367">
        <v>5.2145245242375893</v>
      </c>
      <c r="EO12" s="367">
        <v>5.6679542290868312</v>
      </c>
      <c r="EP12" s="367">
        <v>5.3201361719879259</v>
      </c>
    </row>
    <row r="13" spans="1:146" ht="1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8">
        <v>4.6811183885019858</v>
      </c>
      <c r="EK13" s="368">
        <v>4.8915164483506572</v>
      </c>
      <c r="EL13" s="368">
        <v>4.6656883373883176</v>
      </c>
      <c r="EM13" s="368">
        <v>4.6200525398043766</v>
      </c>
      <c r="EN13" s="368">
        <v>4.8225681522180679</v>
      </c>
      <c r="EO13" s="368">
        <v>5.0894386762642085</v>
      </c>
      <c r="EP13" s="368">
        <v>4.3202314910524109</v>
      </c>
    </row>
    <row r="14" spans="1:146" ht="1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8">
        <v>15.764020555770799</v>
      </c>
      <c r="EK14" s="368">
        <v>12.103403705539023</v>
      </c>
      <c r="EL14" s="368">
        <v>11.911435843173336</v>
      </c>
      <c r="EM14" s="368">
        <v>11.965655290200289</v>
      </c>
      <c r="EN14" s="368">
        <v>6.2282592356383617</v>
      </c>
      <c r="EO14" s="368">
        <v>7.1690189814685539</v>
      </c>
      <c r="EP14" s="368">
        <v>7.9223037044179705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P3" sqref="EP3:EP15"/>
    </sheetView>
  </sheetViews>
  <sheetFormatPr defaultColWidth="9" defaultRowHeight="12.75"/>
  <cols>
    <col min="1" max="1" width="25.85546875" customWidth="1"/>
    <col min="2" max="91" width="9" hidden="1" customWidth="1"/>
    <col min="92" max="92" width="6" hidden="1" customWidth="1"/>
    <col min="93" max="93" width="5.5703125" hidden="1" customWidth="1"/>
    <col min="94" max="94" width="6.42578125" hidden="1" customWidth="1"/>
    <col min="95" max="96" width="6.140625" hidden="1" customWidth="1"/>
    <col min="97" max="97" width="6.42578125" hidden="1" customWidth="1"/>
    <col min="98" max="98" width="6.28515625" hidden="1" customWidth="1"/>
    <col min="99" max="99" width="6" hidden="1" customWidth="1"/>
    <col min="100" max="100" width="6.140625" hidden="1" customWidth="1"/>
    <col min="101" max="101" width="6.5703125" hidden="1" customWidth="1"/>
    <col min="102" max="102" width="6.140625" hidden="1" customWidth="1"/>
    <col min="103" max="103" width="6.7109375" hidden="1" customWidth="1"/>
    <col min="104" max="104" width="6" hidden="1" customWidth="1"/>
    <col min="105" max="105" width="6.5703125" hidden="1" customWidth="1"/>
    <col min="106" max="106" width="6.42578125" hidden="1" customWidth="1"/>
    <col min="107" max="108" width="6.140625" hidden="1" customWidth="1"/>
    <col min="109" max="109" width="6.42578125" hidden="1" customWidth="1"/>
    <col min="110" max="110" width="6.28515625" hidden="1" customWidth="1"/>
    <col min="111" max="111" width="7.7109375" hidden="1" customWidth="1"/>
    <col min="112" max="112" width="6.140625" hidden="1" customWidth="1"/>
    <col min="113" max="113" width="6.5703125" hidden="1" customWidth="1"/>
    <col min="114" max="114" width="6.140625" hidden="1" customWidth="1"/>
    <col min="115" max="115" width="6.7109375" hidden="1" customWidth="1"/>
    <col min="116" max="116" width="6" hidden="1" customWidth="1"/>
    <col min="117" max="117" width="5.5703125" hidden="1" customWidth="1"/>
    <col min="118" max="118" width="6.42578125" hidden="1" customWidth="1"/>
    <col min="119" max="120" width="6.140625" hidden="1" customWidth="1"/>
    <col min="121" max="121" width="6.42578125" hidden="1" customWidth="1"/>
    <col min="122" max="122" width="6.28515625" hidden="1" customWidth="1"/>
    <col min="123" max="123" width="6" hidden="1" customWidth="1"/>
    <col min="124" max="124" width="6.140625" hidden="1" customWidth="1"/>
    <col min="125" max="127" width="6.5703125" hidden="1" customWidth="1"/>
    <col min="128" max="128" width="7.5703125" hidden="1" customWidth="1"/>
    <col min="129" max="130" width="6.42578125" hidden="1" customWidth="1"/>
    <col min="131" max="131" width="6.7109375" hidden="1" customWidth="1"/>
    <col min="132" max="132" width="7.140625" hidden="1" customWidth="1"/>
    <col min="133" max="133" width="6.5703125" hidden="1" customWidth="1"/>
    <col min="134" max="135" width="7.140625" customWidth="1"/>
    <col min="136" max="137" width="7" customWidth="1"/>
    <col min="138" max="138" width="6.5703125" customWidth="1"/>
    <col min="139" max="139" width="6.85546875" customWidth="1"/>
    <col min="140" max="140" width="7.7109375" customWidth="1"/>
    <col min="141" max="141" width="7.42578125" customWidth="1"/>
    <col min="142" max="142" width="7.5703125" customWidth="1"/>
    <col min="146" max="146" width="7.42578125" customWidth="1"/>
  </cols>
  <sheetData>
    <row r="1" spans="1:187" ht="15">
      <c r="A1" s="1" t="s">
        <v>534</v>
      </c>
    </row>
    <row r="2" spans="1:187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390">
        <v>45962</v>
      </c>
      <c r="EP2" s="390">
        <v>45992</v>
      </c>
    </row>
    <row r="3" spans="1:187" s="4" customFormat="1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391">
        <v>4.7948403377892106</v>
      </c>
      <c r="EP3" s="391">
        <v>4.7948403377892106</v>
      </c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338">
        <v>4.7948403377892106</v>
      </c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391">
        <v>2.0889326556696517</v>
      </c>
      <c r="EP5" s="391">
        <v>3.002050362903887</v>
      </c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338">
        <v>2.7498725154550243</v>
      </c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338">
        <v>3.5256045226304025</v>
      </c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391">
        <v>1.3161955606012583</v>
      </c>
      <c r="EP8" s="391">
        <v>1.3035946112118495</v>
      </c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 s="338">
        <v>2.741620656860249</v>
      </c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 s="338">
        <v>1.2253024456865234</v>
      </c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391">
        <v>2.1611737637276605</v>
      </c>
      <c r="EP11" s="391">
        <v>4.4804177405697061</v>
      </c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 s="338">
        <v>3.9477575115393506</v>
      </c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 s="338">
        <v>1.8258414321022229</v>
      </c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 s="338">
        <v>9.0467498219013009E-2</v>
      </c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 s="338">
        <v>5.0577469967337549</v>
      </c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P21"/>
  <sheetViews>
    <sheetView zoomScale="124" zoomScaleNormal="124" workbookViewId="0">
      <pane xSplit="1" ySplit="2" topLeftCell="EC9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26.42578125" customWidth="1"/>
    <col min="2" max="36" width="8.85546875" hidden="1" customWidth="1"/>
    <col min="37" max="45" width="9" hidden="1" customWidth="1"/>
    <col min="46" max="88" width="8.85546875" hidden="1" customWidth="1"/>
    <col min="89" max="89" width="9" hidden="1" customWidth="1"/>
    <col min="90" max="90" width="8.85546875" hidden="1" customWidth="1"/>
    <col min="91" max="91" width="9" hidden="1" customWidth="1"/>
    <col min="92" max="92" width="6" hidden="1" customWidth="1"/>
    <col min="93" max="93" width="5.5703125" hidden="1" customWidth="1"/>
    <col min="94" max="94" width="6.42578125" hidden="1" customWidth="1"/>
    <col min="95" max="96" width="6.140625" hidden="1" customWidth="1"/>
    <col min="97" max="97" width="6.42578125" hidden="1" customWidth="1"/>
    <col min="98" max="98" width="6.28515625" hidden="1" customWidth="1"/>
    <col min="99" max="99" width="6" hidden="1" customWidth="1"/>
    <col min="100" max="100" width="6.140625" hidden="1" customWidth="1"/>
    <col min="101" max="101" width="6.5703125" hidden="1" customWidth="1"/>
    <col min="102" max="102" width="6.140625" hidden="1" customWidth="1"/>
    <col min="103" max="103" width="6.7109375" hidden="1" customWidth="1"/>
    <col min="104" max="104" width="6" hidden="1" customWidth="1"/>
    <col min="105" max="108" width="6.140625" hidden="1" customWidth="1"/>
    <col min="109" max="109" width="6.42578125" hidden="1" customWidth="1"/>
    <col min="110" max="110" width="6.28515625" hidden="1" customWidth="1"/>
    <col min="111" max="112" width="6.5703125" hidden="1" customWidth="1"/>
    <col min="113" max="113" width="6.140625" hidden="1" customWidth="1"/>
    <col min="114" max="114" width="6.7109375" hidden="1" customWidth="1"/>
    <col min="115" max="115" width="6" hidden="1" customWidth="1"/>
    <col min="116" max="116" width="5.5703125" hidden="1" customWidth="1"/>
    <col min="117" max="117" width="6.42578125" hidden="1" customWidth="1"/>
    <col min="118" max="119" width="6.140625" hidden="1" customWidth="1"/>
    <col min="120" max="120" width="6.42578125" hidden="1" customWidth="1"/>
    <col min="121" max="121" width="6.28515625" hidden="1" customWidth="1"/>
    <col min="122" max="122" width="6" hidden="1" customWidth="1"/>
    <col min="123" max="123" width="6.140625" hidden="1" customWidth="1"/>
    <col min="124" max="126" width="6.5703125" hidden="1" customWidth="1"/>
    <col min="127" max="127" width="6.140625" hidden="1" customWidth="1"/>
    <col min="128" max="129" width="6.85546875" hidden="1" customWidth="1"/>
    <col min="130" max="130" width="6.5703125" hidden="1" customWidth="1"/>
    <col min="131" max="131" width="7.42578125" hidden="1" customWidth="1"/>
    <col min="132" max="132" width="7.5703125" hidden="1" customWidth="1"/>
    <col min="133" max="133" width="6.7109375" customWidth="1"/>
    <col min="134" max="134" width="6.85546875" customWidth="1"/>
    <col min="135" max="135" width="7.5703125" customWidth="1"/>
    <col min="136" max="136" width="7.42578125" customWidth="1"/>
    <col min="137" max="137" width="7" customWidth="1"/>
    <col min="138" max="138" width="6.85546875" customWidth="1"/>
    <col min="139" max="139" width="7.85546875" customWidth="1"/>
    <col min="140" max="141" width="6.7109375" customWidth="1"/>
    <col min="142" max="142" width="6.7109375" bestFit="1" customWidth="1"/>
    <col min="143" max="143" width="6.7109375" customWidth="1"/>
    <col min="144" max="145" width="7.140625" customWidth="1"/>
  </cols>
  <sheetData>
    <row r="1" spans="1:146" ht="15">
      <c r="A1" s="1" t="s">
        <v>535</v>
      </c>
    </row>
    <row r="2" spans="1:146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  <c r="EO2" s="3">
        <v>45992</v>
      </c>
    </row>
    <row r="3" spans="1:146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  <c r="EO3" s="5">
        <v>1.4851569522853083</v>
      </c>
    </row>
    <row r="4" spans="1:146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  <c r="EO4" s="7">
        <v>1.4526972244725016</v>
      </c>
    </row>
    <row r="5" spans="1:146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  <c r="EO5" s="7">
        <v>2.00015203079451</v>
      </c>
    </row>
    <row r="6" spans="1:146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  <c r="EO6" s="7">
        <v>5.7406293732949081</v>
      </c>
    </row>
    <row r="7" spans="1:146">
      <c r="A7" s="365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  <c r="EO7" s="5">
        <v>2.4244331878574314</v>
      </c>
      <c r="EP7" s="51">
        <f>EO7-EC7</f>
        <v>5.7970622277034636</v>
      </c>
    </row>
    <row r="8" spans="1:146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  <c r="EO8" s="7">
        <v>1.879759314985364</v>
      </c>
      <c r="EP8" s="51">
        <f t="shared" ref="EP8:EP20" si="0">EO8-EC8</f>
        <v>-7.2446485131763438E-2</v>
      </c>
    </row>
    <row r="9" spans="1:146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51">
        <f t="shared" si="0"/>
        <v>-5.885285292178466</v>
      </c>
    </row>
    <row r="10" spans="1:146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  <c r="EO10" s="7">
        <v>1.4890711656746731</v>
      </c>
      <c r="EP10" s="51">
        <f t="shared" si="0"/>
        <v>8.6459274887953228</v>
      </c>
    </row>
    <row r="11" spans="1:146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  <c r="EO11" s="7">
        <v>7.959343463965979</v>
      </c>
      <c r="EP11" s="51">
        <f t="shared" si="0"/>
        <v>1.0045831236485725</v>
      </c>
    </row>
    <row r="12" spans="1:146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  <c r="EO12" s="7">
        <v>6.745629683285955</v>
      </c>
      <c r="EP12" s="51">
        <f t="shared" si="0"/>
        <v>5.3738018931365445</v>
      </c>
    </row>
    <row r="13" spans="1:146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51">
        <f t="shared" si="0"/>
        <v>-10.95836617721055</v>
      </c>
    </row>
    <row r="14" spans="1:146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51">
        <f t="shared" si="0"/>
        <v>0</v>
      </c>
    </row>
    <row r="15" spans="1:146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  <c r="EO15" s="5">
        <v>0.96737656302885</v>
      </c>
      <c r="EP15" s="51">
        <f t="shared" si="0"/>
        <v>-4.5601993973932053E-2</v>
      </c>
    </row>
    <row r="16" spans="1:146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  <c r="EO16" s="7">
        <v>0.53980671527638435</v>
      </c>
      <c r="EP16" s="51">
        <f t="shared" si="0"/>
        <v>-0.31114744154297114</v>
      </c>
    </row>
    <row r="17" spans="1:146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  <c r="EO17" s="7">
        <v>3.4324445417198319</v>
      </c>
      <c r="EP17" s="51">
        <f t="shared" si="0"/>
        <v>3.1154877238324588</v>
      </c>
    </row>
    <row r="18" spans="1:146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51">
        <f t="shared" si="0"/>
        <v>0</v>
      </c>
    </row>
    <row r="19" spans="1:146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  <c r="EO19" s="7">
        <v>8.8625659632180316</v>
      </c>
      <c r="EP19" s="51">
        <f t="shared" si="0"/>
        <v>-17.21066277946278</v>
      </c>
    </row>
    <row r="20" spans="1:146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  <c r="EO20" s="338">
        <v>6.3863043466352991</v>
      </c>
      <c r="EP20" s="51">
        <f t="shared" si="0"/>
        <v>-9.4836759483152093</v>
      </c>
    </row>
    <row r="21" spans="1:146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tabSelected="1" workbookViewId="0">
      <selection activeCell="A12" sqref="A12:XFD12"/>
    </sheetView>
  </sheetViews>
  <sheetFormatPr defaultRowHeight="12.75"/>
  <cols>
    <col min="1" max="1" width="50.7109375" bestFit="1" customWidth="1"/>
    <col min="2" max="2" width="13.42578125" customWidth="1"/>
  </cols>
  <sheetData>
    <row r="1" spans="1:5" ht="15.75" thickBot="1">
      <c r="A1" s="1" t="s">
        <v>594</v>
      </c>
    </row>
    <row r="2" spans="1:5" ht="15">
      <c r="A2" s="412">
        <v>45992</v>
      </c>
      <c r="B2" s="413"/>
      <c r="C2" s="413"/>
      <c r="D2" s="413"/>
      <c r="E2" s="414"/>
    </row>
    <row r="3" spans="1:5" ht="15">
      <c r="A3" s="372" t="s">
        <v>568</v>
      </c>
      <c r="B3" s="372" t="s">
        <v>569</v>
      </c>
      <c r="C3" s="372" t="s">
        <v>570</v>
      </c>
      <c r="D3" s="372" t="s">
        <v>571</v>
      </c>
      <c r="E3" s="372" t="s">
        <v>572</v>
      </c>
    </row>
    <row r="4" spans="1:5" ht="15">
      <c r="A4" s="373" t="s">
        <v>573</v>
      </c>
      <c r="B4" s="373" t="s">
        <v>574</v>
      </c>
      <c r="C4" s="380">
        <v>52.323333333333331</v>
      </c>
      <c r="D4" s="379">
        <v>51.540577445406527</v>
      </c>
      <c r="E4" s="378">
        <v>45.323333333333331</v>
      </c>
    </row>
    <row r="5" spans="1:5" ht="15">
      <c r="A5" s="373" t="s">
        <v>575</v>
      </c>
      <c r="B5" s="373" t="s">
        <v>574</v>
      </c>
      <c r="C5" s="380">
        <v>54.976666666666667</v>
      </c>
      <c r="D5" s="379">
        <v>50.941406454808828</v>
      </c>
      <c r="E5" s="378">
        <v>54.927050647288844</v>
      </c>
    </row>
    <row r="6" spans="1:5" ht="15">
      <c r="A6" s="373" t="s">
        <v>576</v>
      </c>
      <c r="B6" s="373" t="s">
        <v>577</v>
      </c>
      <c r="C6" s="380">
        <v>70.656666666666666</v>
      </c>
      <c r="D6" s="379">
        <v>66.489999999999995</v>
      </c>
      <c r="E6" s="378">
        <v>80.150493896432224</v>
      </c>
    </row>
    <row r="7" spans="1:5" ht="15">
      <c r="A7" s="373" t="s">
        <v>578</v>
      </c>
      <c r="B7" s="373" t="s">
        <v>579</v>
      </c>
      <c r="C7" s="380">
        <v>110.24</v>
      </c>
      <c r="D7" s="379">
        <v>101.994</v>
      </c>
      <c r="E7" s="378">
        <v>114.25841891693199</v>
      </c>
    </row>
    <row r="8" spans="1:5" ht="15">
      <c r="A8" s="373" t="s">
        <v>580</v>
      </c>
      <c r="B8" s="373" t="s">
        <v>579</v>
      </c>
      <c r="C8" s="380">
        <v>109.4355489032835</v>
      </c>
      <c r="D8" s="379">
        <v>117.24375000000001</v>
      </c>
      <c r="E8" s="378">
        <v>111.8623739605502</v>
      </c>
    </row>
    <row r="9" spans="1:5" ht="15">
      <c r="A9" s="373" t="s">
        <v>581</v>
      </c>
      <c r="B9" s="373" t="s">
        <v>582</v>
      </c>
      <c r="C9" s="380">
        <v>32.99</v>
      </c>
      <c r="D9" s="379">
        <v>37.741666666666667</v>
      </c>
      <c r="E9" s="378">
        <v>35.847142857142863</v>
      </c>
    </row>
    <row r="10" spans="1:5" ht="15">
      <c r="A10" s="373" t="s">
        <v>401</v>
      </c>
      <c r="B10" s="373" t="s">
        <v>579</v>
      </c>
      <c r="C10" s="378">
        <v>525.86925364371177</v>
      </c>
      <c r="D10" s="379">
        <v>541.87849350656666</v>
      </c>
      <c r="E10" s="382">
        <v>423.43431427296321</v>
      </c>
    </row>
    <row r="11" spans="1:5" ht="15">
      <c r="A11" s="373" t="s">
        <v>583</v>
      </c>
      <c r="B11" s="373" t="s">
        <v>584</v>
      </c>
      <c r="C11" s="378">
        <v>35.980000000000004</v>
      </c>
      <c r="D11" s="379">
        <v>36.520530982077638</v>
      </c>
      <c r="E11" s="378">
        <v>38.99</v>
      </c>
    </row>
    <row r="12" spans="1:5" ht="15">
      <c r="A12" s="373" t="s">
        <v>585</v>
      </c>
      <c r="B12" s="373" t="s">
        <v>586</v>
      </c>
      <c r="C12" s="378">
        <v>32.355276978779486</v>
      </c>
      <c r="D12" s="379">
        <v>33.880000000000003</v>
      </c>
      <c r="E12" s="378">
        <v>33.091999999999999</v>
      </c>
    </row>
    <row r="13" spans="1:5" ht="15">
      <c r="A13" s="373" t="s">
        <v>419</v>
      </c>
      <c r="B13" s="373" t="s">
        <v>579</v>
      </c>
      <c r="C13" s="378">
        <v>36.3551664938621</v>
      </c>
      <c r="D13" s="379">
        <v>47.550833333333337</v>
      </c>
      <c r="E13" s="378">
        <v>39.809580625660388</v>
      </c>
    </row>
    <row r="14" spans="1:5" ht="15">
      <c r="A14" s="373" t="s">
        <v>421</v>
      </c>
      <c r="B14" s="373" t="s">
        <v>579</v>
      </c>
      <c r="C14" s="378">
        <v>33.977020895326532</v>
      </c>
      <c r="D14" s="379">
        <v>33.757777777777775</v>
      </c>
      <c r="E14" s="378">
        <v>33.596060830613204</v>
      </c>
    </row>
    <row r="15" spans="1:5" ht="15">
      <c r="A15" s="373" t="s">
        <v>587</v>
      </c>
      <c r="B15" s="373" t="s">
        <v>579</v>
      </c>
      <c r="C15" s="378">
        <v>19.653164174140546</v>
      </c>
      <c r="D15" s="379">
        <v>22.990159327396302</v>
      </c>
      <c r="E15" s="378">
        <v>17.135106662585191</v>
      </c>
    </row>
    <row r="16" spans="1:5" ht="15">
      <c r="A16" s="373" t="s">
        <v>588</v>
      </c>
      <c r="B16" s="373" t="s">
        <v>579</v>
      </c>
      <c r="C16" s="378">
        <v>31.929371278605775</v>
      </c>
      <c r="D16" s="379">
        <v>46.944172586372936</v>
      </c>
      <c r="E16" s="378">
        <v>40.088121232884305</v>
      </c>
    </row>
    <row r="17" spans="1:5" ht="15">
      <c r="A17" s="373" t="s">
        <v>589</v>
      </c>
      <c r="B17" s="373" t="s">
        <v>586</v>
      </c>
      <c r="C17" s="378">
        <v>63.721977914133817</v>
      </c>
      <c r="D17" s="379">
        <v>71.989999999999995</v>
      </c>
      <c r="E17" s="378">
        <v>80.7188776709949</v>
      </c>
    </row>
    <row r="18" spans="1:5" ht="15">
      <c r="A18" s="373" t="s">
        <v>590</v>
      </c>
      <c r="B18" s="373" t="s">
        <v>586</v>
      </c>
      <c r="C18" s="378">
        <v>255.10389660004989</v>
      </c>
      <c r="D18" s="379">
        <v>262.11983780556022</v>
      </c>
      <c r="E18" s="378">
        <v>260.46663205549311</v>
      </c>
    </row>
    <row r="19" spans="1:5" ht="15">
      <c r="A19" s="373" t="s">
        <v>591</v>
      </c>
      <c r="B19" s="373" t="s">
        <v>592</v>
      </c>
      <c r="C19" s="381">
        <v>20.926666666666666</v>
      </c>
      <c r="D19" s="379">
        <v>21.07</v>
      </c>
      <c r="E19" s="378">
        <v>21.21</v>
      </c>
    </row>
    <row r="20" spans="1:5" ht="15">
      <c r="A20" s="373" t="s">
        <v>593</v>
      </c>
      <c r="B20" s="373" t="s">
        <v>592</v>
      </c>
      <c r="C20" s="381">
        <v>20.81</v>
      </c>
      <c r="D20" s="379">
        <v>20.62</v>
      </c>
      <c r="E20" s="378">
        <v>20.759999999999998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zoomScale="101" zoomScaleNormal="101" workbookViewId="0">
      <pane xSplit="2" ySplit="2" topLeftCell="C319" activePane="bottomRight" state="frozen"/>
      <selection pane="topRight"/>
      <selection pane="bottomLeft"/>
      <selection pane="bottomRight" activeCell="A333" sqref="A333:XFD333"/>
    </sheetView>
  </sheetViews>
  <sheetFormatPr defaultColWidth="9" defaultRowHeight="12.75"/>
  <cols>
    <col min="1" max="1" width="9.28515625"/>
    <col min="2" max="2" width="10.28515625" style="266" customWidth="1"/>
    <col min="3" max="3" width="17.42578125" style="51" customWidth="1"/>
    <col min="4" max="4" width="17.140625" customWidth="1"/>
    <col min="5" max="5" width="21.42578125" style="51" customWidth="1"/>
    <col min="6" max="6" width="14.5703125" customWidth="1"/>
    <col min="9" max="9" width="10.5703125" customWidth="1"/>
    <col min="11" max="11" width="9.5703125" customWidth="1"/>
  </cols>
  <sheetData>
    <row r="1" spans="1:9">
      <c r="A1" s="326" t="s">
        <v>598</v>
      </c>
      <c r="B1" s="327"/>
      <c r="C1" s="327"/>
      <c r="D1" s="327"/>
      <c r="E1" s="328"/>
    </row>
    <row r="2" spans="1:9" s="265" customFormat="1" ht="13.5" thickBot="1">
      <c r="A2" s="402" t="s">
        <v>0</v>
      </c>
      <c r="B2" s="403"/>
      <c r="C2" s="348" t="s">
        <v>1</v>
      </c>
      <c r="D2" s="349" t="s">
        <v>2</v>
      </c>
      <c r="E2" s="349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.5" hidden="1" thickBot="1">
      <c r="A4" s="64"/>
      <c r="B4" s="350">
        <v>37257</v>
      </c>
      <c r="C4" s="39">
        <v>51.128284755734398</v>
      </c>
      <c r="D4" s="38"/>
      <c r="E4" s="351"/>
    </row>
    <row r="5" spans="1:9" ht="13.5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.5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.5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.5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.5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.5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.5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.5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.5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.5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.5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.5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.5" hidden="1" thickBot="1">
      <c r="A17" s="64" t="s">
        <v>6</v>
      </c>
      <c r="B17" s="269"/>
      <c r="C17" s="39"/>
      <c r="D17" s="270"/>
      <c r="E17" s="38"/>
    </row>
    <row r="18" spans="1:5" ht="13.5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.5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.5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.5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.5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.5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.5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.5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.5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.5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.5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.5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.5" hidden="1" thickBot="1">
      <c r="A31" s="64">
        <v>2004</v>
      </c>
      <c r="B31" s="64"/>
      <c r="C31" s="39"/>
      <c r="D31" s="270"/>
      <c r="E31" s="38"/>
    </row>
    <row r="32" spans="1:5" ht="13.5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.5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.5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.5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.5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.5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.5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.5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.5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.5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.5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.5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.5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.5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.5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.5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.5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.5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.5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.5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.5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.5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.5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.5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.5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.5" hidden="1" thickBot="1">
      <c r="A59" s="64">
        <v>2006</v>
      </c>
      <c r="B59" s="150"/>
      <c r="C59" s="39"/>
      <c r="D59" s="38"/>
      <c r="E59" s="38"/>
    </row>
    <row r="60" spans="1:6" ht="13.5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.5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.5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.5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.5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.5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.5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.5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.5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.5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.5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.5" hidden="1" thickBot="1">
      <c r="A73" s="64">
        <v>2007</v>
      </c>
      <c r="B73" s="150"/>
      <c r="C73" s="272"/>
      <c r="D73" s="79"/>
      <c r="E73" s="38"/>
    </row>
    <row r="74" spans="1:6" ht="13.5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.5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.5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.5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.5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.5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.5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.5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.5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.5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.5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.5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.5" hidden="1" thickBot="1">
      <c r="A87" s="64">
        <v>2008</v>
      </c>
      <c r="B87" s="268"/>
      <c r="C87" s="75"/>
      <c r="D87" s="194"/>
      <c r="E87" s="190"/>
      <c r="G87" s="230"/>
    </row>
    <row r="88" spans="1:7" ht="13.5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.5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.5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.5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.5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.5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.5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.5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.5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.5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.5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.5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.5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.5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.5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.5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.5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.5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.5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.5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.5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.5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.5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.5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.5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.5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.5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.5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.5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.5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2">
        <v>2011</v>
      </c>
      <c r="B129" s="275"/>
      <c r="C129" s="276"/>
      <c r="D129" s="277"/>
      <c r="E129" s="353"/>
    </row>
    <row r="130" spans="1:11" ht="15" hidden="1" customHeight="1">
      <c r="A130" s="354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4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4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4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4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4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4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4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4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4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4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4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4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2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4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4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4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4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4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4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4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4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4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4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4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4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4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5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5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5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6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6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6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.5" hidden="1" thickBot="1">
      <c r="A163" s="354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.5" hidden="1" thickBot="1">
      <c r="A164" s="354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.5" hidden="1" thickBot="1">
      <c r="A165" s="354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.5" hidden="1" thickBot="1">
      <c r="A166" s="354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.5" hidden="1" thickBot="1">
      <c r="A167" s="354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.5" hidden="1" thickBot="1">
      <c r="A168" s="354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.5" hidden="1" thickBot="1">
      <c r="A169" s="354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.5" hidden="1" thickBot="1">
      <c r="A170" s="354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.5" hidden="1" thickBot="1">
      <c r="A171" s="354"/>
      <c r="B171" s="150"/>
      <c r="C171" s="39"/>
      <c r="D171" s="38"/>
      <c r="E171" s="38"/>
      <c r="I171" s="48"/>
    </row>
    <row r="172" spans="1:11" ht="16.5" hidden="1" thickBot="1">
      <c r="A172" s="352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.5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.5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.5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.5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.5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.5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.5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.5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.5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.5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.5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.5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.5" hidden="1" thickBot="1">
      <c r="A185" s="101"/>
      <c r="B185" s="101"/>
      <c r="C185" s="104"/>
      <c r="D185" s="104"/>
      <c r="E185" s="104"/>
    </row>
    <row r="186" spans="1:9" ht="16.5" hidden="1" thickBot="1">
      <c r="A186" s="352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.5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.5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.5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.5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.5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.5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.5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.5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.5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.5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.5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.5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.5" hidden="1" thickBot="1">
      <c r="A199" s="101"/>
      <c r="B199" s="279"/>
      <c r="C199" s="107"/>
      <c r="E199" s="210"/>
    </row>
    <row r="200" spans="1:7" ht="16.5" hidden="1" thickBot="1">
      <c r="A200" s="352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.5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.5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.5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.5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.5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.5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.5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.5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.5" hidden="1" thickBot="1">
      <c r="A213" s="101"/>
      <c r="B213" s="172"/>
      <c r="C213" s="74"/>
      <c r="D213" s="73"/>
      <c r="E213" s="194"/>
    </row>
    <row r="214" spans="1:7" ht="16.5" hidden="1" thickBot="1">
      <c r="A214" s="352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.5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.5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.5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.5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.5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.5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.5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.5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.5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.5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.5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.5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.5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7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.5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.5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.5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.5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.5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.5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.5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.5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.5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.5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.5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.5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.5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7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.5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.5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.5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.5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.5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.5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.5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.5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.5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.5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.5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.5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.5" hidden="1" thickBot="1">
      <c r="A255" s="101"/>
      <c r="B255" s="279"/>
      <c r="C255" s="107"/>
      <c r="D255" s="26"/>
      <c r="E255" s="210"/>
    </row>
    <row r="256" spans="1:9" ht="13.5" hidden="1" thickBot="1">
      <c r="A256" s="357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.5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.5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.5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.5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.5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.5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.5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.5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.5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.5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.5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.5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8"/>
      <c r="B269" s="297"/>
      <c r="C269" s="298"/>
      <c r="D269" s="299"/>
      <c r="E269" s="299"/>
      <c r="G269" s="48"/>
    </row>
    <row r="270" spans="1:7">
      <c r="A270" s="357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>
      <c r="A283" s="357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>
      <c r="A296" s="359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>
      <c r="A309" s="359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7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7">
      <c r="A322" s="360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7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7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7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7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7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7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7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7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7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7">
      <c r="B332" s="150" t="s">
        <v>17</v>
      </c>
      <c r="C332" s="50">
        <v>177.82861874242045</v>
      </c>
      <c r="D332" s="48">
        <v>1.8180204824631119E-2</v>
      </c>
      <c r="E332" s="38">
        <v>3.3629750220936359</v>
      </c>
      <c r="F332" s="51"/>
    </row>
    <row r="333" spans="1:7">
      <c r="B333" s="278" t="s">
        <v>18</v>
      </c>
      <c r="C333" s="50">
        <v>177.96879248612396</v>
      </c>
      <c r="D333" s="48">
        <v>7.8825188372277921E-2</v>
      </c>
      <c r="E333" s="38">
        <v>3.1907334095227213</v>
      </c>
      <c r="F333" s="51"/>
    </row>
    <row r="334" spans="1:7">
      <c r="B334" s="392" t="s">
        <v>5</v>
      </c>
      <c r="C334" s="393">
        <f>AVERAGE(C322:C333)</f>
        <v>176.58789510670488</v>
      </c>
      <c r="D334" s="394">
        <f>AVERAGE(D322:D333)</f>
        <v>0.26255702907693151</v>
      </c>
      <c r="E334" s="46">
        <f>AVERAGE(E322:E333)</f>
        <v>3.5116019913819847</v>
      </c>
      <c r="F334" s="51"/>
      <c r="G334" s="51"/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F209"/>
  <sheetViews>
    <sheetView zoomScale="120" zoomScaleNormal="120" workbookViewId="0">
      <pane xSplit="2" ySplit="2" topLeftCell="JT78" activePane="bottomRight" state="frozen"/>
      <selection pane="topRight"/>
      <selection pane="bottomLeft"/>
      <selection pane="bottomRight" activeCell="KB87" sqref="KB87"/>
    </sheetView>
  </sheetViews>
  <sheetFormatPr defaultColWidth="9.28515625" defaultRowHeight="12"/>
  <cols>
    <col min="1" max="1" width="4.28515625" style="114" customWidth="1"/>
    <col min="2" max="2" width="41.7109375" style="58" bestFit="1" customWidth="1"/>
    <col min="3" max="107" width="6.7109375" style="114" hidden="1" customWidth="1"/>
    <col min="108" max="108" width="6.28515625" style="114" hidden="1" customWidth="1"/>
    <col min="109" max="138" width="6.7109375" style="114" hidden="1" customWidth="1"/>
    <col min="139" max="139" width="6.5703125" style="114" hidden="1" customWidth="1"/>
    <col min="140" max="143" width="6.7109375" style="218" hidden="1" customWidth="1"/>
    <col min="144" max="145" width="6.7109375" style="114" hidden="1" customWidth="1"/>
    <col min="146" max="146" width="7" style="114" hidden="1" customWidth="1"/>
    <col min="147" max="153" width="7.7109375" style="114" hidden="1" customWidth="1"/>
    <col min="154" max="154" width="6.42578125" style="114" hidden="1" customWidth="1"/>
    <col min="155" max="155" width="6.28515625" style="114" hidden="1" customWidth="1"/>
    <col min="156" max="156" width="5.7109375" style="114" hidden="1" customWidth="1"/>
    <col min="157" max="162" width="6.28515625" style="114" hidden="1" customWidth="1"/>
    <col min="163" max="163" width="6.42578125" style="114" hidden="1" customWidth="1"/>
    <col min="164" max="164" width="6.28515625" style="114" hidden="1" customWidth="1"/>
    <col min="165" max="165" width="5.5703125" style="114" hidden="1" customWidth="1"/>
    <col min="166" max="166" width="6.42578125" style="114" hidden="1" customWidth="1"/>
    <col min="167" max="167" width="6.28515625" style="114" hidden="1" customWidth="1"/>
    <col min="168" max="168" width="5.7109375" style="114" hidden="1" customWidth="1"/>
    <col min="169" max="170" width="6.28515625" style="114" hidden="1" customWidth="1"/>
    <col min="171" max="171" width="6.42578125" style="114" hidden="1" customWidth="1"/>
    <col min="172" max="172" width="7.28515625" style="114" hidden="1" customWidth="1"/>
    <col min="173" max="173" width="6.28515625" style="114" hidden="1" customWidth="1"/>
    <col min="174" max="174" width="7" style="114" hidden="1" customWidth="1"/>
    <col min="175" max="175" width="8.28515625" style="114" hidden="1" customWidth="1"/>
    <col min="176" max="177" width="6.28515625" style="114" hidden="1" customWidth="1"/>
    <col min="178" max="178" width="7.28515625" style="114" hidden="1" customWidth="1"/>
    <col min="179" max="179" width="6.42578125" style="114" hidden="1" customWidth="1"/>
    <col min="180" max="180" width="7.42578125" style="114" hidden="1" customWidth="1"/>
    <col min="181" max="199" width="7.7109375" style="114" hidden="1" customWidth="1"/>
    <col min="200" max="203" width="6.7109375" style="114" hidden="1" customWidth="1"/>
    <col min="204" max="204" width="7" style="114" hidden="1" customWidth="1"/>
    <col min="205" max="206" width="7.42578125" style="114" hidden="1" customWidth="1"/>
    <col min="207" max="207" width="6.42578125" style="114" hidden="1" customWidth="1"/>
    <col min="208" max="209" width="6.28515625" style="114" hidden="1" customWidth="1"/>
    <col min="210" max="211" width="7.28515625" style="114" hidden="1" customWidth="1"/>
    <col min="212" max="212" width="7.5703125" style="114" hidden="1" customWidth="1"/>
    <col min="213" max="213" width="8.28515625" style="114" hidden="1" customWidth="1"/>
    <col min="214" max="214" width="7.5703125" style="114" hidden="1" customWidth="1"/>
    <col min="215" max="216" width="6.7109375" style="114" hidden="1" customWidth="1"/>
    <col min="217" max="217" width="7.28515625" style="114" hidden="1" customWidth="1"/>
    <col min="218" max="218" width="5.7109375" style="114" hidden="1" customWidth="1"/>
    <col min="219" max="219" width="7.28515625" style="114" hidden="1" customWidth="1"/>
    <col min="220" max="220" width="6.42578125" style="114" hidden="1" customWidth="1"/>
    <col min="221" max="221" width="6.28515625" style="114" hidden="1" customWidth="1"/>
    <col min="222" max="222" width="5.7109375" style="114" hidden="1" customWidth="1"/>
    <col min="223" max="223" width="6.28515625" style="114" hidden="1" customWidth="1"/>
    <col min="224" max="226" width="7" style="114" hidden="1" customWidth="1"/>
    <col min="227" max="228" width="6.28515625" style="114" hidden="1" customWidth="1"/>
    <col min="229" max="229" width="6.5703125" style="114" hidden="1" customWidth="1"/>
    <col min="230" max="230" width="6.7109375" style="114" hidden="1" customWidth="1"/>
    <col min="231" max="231" width="6.85546875" style="114" hidden="1" customWidth="1"/>
    <col min="232" max="232" width="6.5703125" style="114" hidden="1" customWidth="1"/>
    <col min="233" max="238" width="7.5703125" style="114" hidden="1" customWidth="1"/>
    <col min="239" max="239" width="7.42578125" style="114" hidden="1" customWidth="1"/>
    <col min="240" max="243" width="7" style="114" hidden="1" customWidth="1"/>
    <col min="244" max="244" width="7.140625" style="114" hidden="1" customWidth="1"/>
    <col min="245" max="246" width="6.85546875" style="114" hidden="1" customWidth="1"/>
    <col min="247" max="252" width="6.7109375" style="114" hidden="1" customWidth="1"/>
    <col min="253" max="253" width="8" style="114" hidden="1" customWidth="1"/>
    <col min="254" max="254" width="8.28515625" style="114" hidden="1" customWidth="1"/>
    <col min="255" max="255" width="9" style="114" hidden="1" customWidth="1"/>
    <col min="256" max="256" width="8.42578125" style="114" hidden="1" customWidth="1"/>
    <col min="257" max="258" width="5.42578125" style="114" hidden="1" customWidth="1"/>
    <col min="259" max="259" width="5.7109375" style="114" hidden="1" customWidth="1"/>
    <col min="260" max="260" width="5.5703125" style="114" hidden="1" customWidth="1"/>
    <col min="261" max="261" width="5.85546875" style="114" hidden="1" customWidth="1"/>
    <col min="262" max="262" width="5.7109375" style="114" hidden="1" customWidth="1"/>
    <col min="263" max="263" width="5.5703125" style="114" hidden="1" customWidth="1"/>
    <col min="264" max="264" width="5.28515625" style="114" hidden="1" customWidth="1"/>
    <col min="265" max="265" width="5.7109375" style="114" hidden="1" customWidth="1"/>
    <col min="266" max="266" width="5.5703125" style="114" hidden="1" customWidth="1"/>
    <col min="267" max="267" width="5.42578125" style="114" hidden="1" customWidth="1"/>
    <col min="268" max="268" width="5.5703125" style="114" hidden="1" customWidth="1"/>
    <col min="269" max="270" width="5.42578125" style="114" hidden="1" customWidth="1"/>
    <col min="271" max="271" width="6.5703125" style="114" hidden="1" customWidth="1"/>
    <col min="272" max="272" width="5.28515625" style="114" hidden="1" customWidth="1"/>
    <col min="273" max="273" width="6.140625" style="114" hidden="1" customWidth="1"/>
    <col min="274" max="274" width="5.7109375" style="114" hidden="1" customWidth="1"/>
    <col min="275" max="275" width="6.7109375" style="114" hidden="1" customWidth="1"/>
    <col min="276" max="276" width="5.85546875" style="114" hidden="1" customWidth="1"/>
    <col min="277" max="277" width="6.140625" style="114" hidden="1" customWidth="1"/>
    <col min="278" max="278" width="5.85546875" style="114" customWidth="1"/>
    <col min="279" max="279" width="6.28515625" style="114" customWidth="1"/>
    <col min="280" max="280" width="6.5703125" style="114" customWidth="1"/>
    <col min="281" max="281" width="6.7109375" style="114" customWidth="1"/>
    <col min="282" max="282" width="6.85546875" style="114" customWidth="1"/>
    <col min="283" max="283" width="7.140625" style="114" customWidth="1"/>
    <col min="284" max="284" width="6.5703125" style="114" customWidth="1"/>
    <col min="285" max="285" width="6.85546875" style="114" customWidth="1"/>
    <col min="286" max="286" width="6.42578125" style="114" customWidth="1"/>
    <col min="287" max="287" width="7" style="114" customWidth="1"/>
    <col min="288" max="288" width="7.140625" style="114" customWidth="1"/>
    <col min="289" max="290" width="6.28515625" style="114" customWidth="1"/>
    <col min="291" max="16384" width="9.28515625" style="114"/>
  </cols>
  <sheetData>
    <row r="1" spans="1:292" ht="12.75">
      <c r="A1" s="181" t="s">
        <v>599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2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</row>
    <row r="3" spans="1:292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D3" s="243">
        <v>177.96879248612396</v>
      </c>
    </row>
    <row r="4" spans="1:292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D4" s="262"/>
      <c r="KE4" s="121"/>
    </row>
    <row r="5" spans="1:292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D5" s="243">
        <v>218.73852791753933</v>
      </c>
    </row>
    <row r="6" spans="1:292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D6" s="123">
        <v>222.46902555231105</v>
      </c>
      <c r="KE6" s="121"/>
      <c r="KF6" s="121"/>
    </row>
    <row r="7" spans="1:292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D7" s="123">
        <v>191.45452016741447</v>
      </c>
      <c r="KE7" s="121"/>
      <c r="KF7" s="121"/>
    </row>
    <row r="8" spans="1:292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D8" s="200">
        <v>238.88474761276075</v>
      </c>
      <c r="KE8" s="121"/>
      <c r="KF8" s="121"/>
    </row>
    <row r="9" spans="1:292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D9" s="200">
        <v>223.80473519198898</v>
      </c>
      <c r="KE9" s="121"/>
      <c r="KF9" s="121"/>
    </row>
    <row r="10" spans="1:292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D10" s="200">
        <v>190.84089517059343</v>
      </c>
      <c r="KE10" s="121"/>
      <c r="KF10" s="121"/>
    </row>
    <row r="11" spans="1:292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D11" s="200">
        <v>219.55730706134227</v>
      </c>
      <c r="KE11" s="121"/>
      <c r="KF11" s="121"/>
    </row>
    <row r="12" spans="1:292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D12" s="200">
        <v>442.10222213175228</v>
      </c>
      <c r="KE12" s="121"/>
      <c r="KF12" s="121"/>
    </row>
    <row r="13" spans="1:292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D13" s="200">
        <v>275.84673537541482</v>
      </c>
      <c r="KE13" s="121"/>
      <c r="KF13" s="121"/>
    </row>
    <row r="14" spans="1:292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D14" s="200">
        <v>227.07552170953309</v>
      </c>
      <c r="KE14" s="121"/>
      <c r="KF14" s="121"/>
    </row>
    <row r="15" spans="1:292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D15" s="200">
        <v>199.39997983255338</v>
      </c>
      <c r="KE15" s="121"/>
      <c r="KF15" s="121"/>
    </row>
    <row r="16" spans="1:292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D16" s="200">
        <v>185.57027749453482</v>
      </c>
      <c r="KE16" s="121"/>
      <c r="KF16" s="121"/>
    </row>
    <row r="17" spans="1:292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D17" s="200">
        <v>259.17699001284598</v>
      </c>
      <c r="KE17" s="121"/>
      <c r="KF17" s="121"/>
    </row>
    <row r="18" spans="1:292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D18" s="200">
        <v>168.59537919682899</v>
      </c>
      <c r="KE18" s="121"/>
      <c r="KF18" s="121"/>
    </row>
    <row r="19" spans="1:292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D19" s="197">
        <v>199.79215337808247</v>
      </c>
    </row>
    <row r="20" spans="1:292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D20" s="200">
        <v>204.50679815412067</v>
      </c>
      <c r="KE20" s="121"/>
      <c r="KF20" s="121"/>
    </row>
    <row r="21" spans="1:292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D21" s="200">
        <v>181.728431382113</v>
      </c>
      <c r="KE21" s="121"/>
      <c r="KF21" s="121"/>
    </row>
    <row r="22" spans="1:292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D22" s="197">
        <v>102.69377648600805</v>
      </c>
    </row>
    <row r="23" spans="1:292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D23" s="200">
        <v>109.49219775912854</v>
      </c>
      <c r="KE23" s="121"/>
      <c r="KF23" s="121"/>
    </row>
    <row r="24" spans="1:292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D24" s="200">
        <v>171.00638525269039</v>
      </c>
      <c r="KE24" s="121"/>
      <c r="KF24" s="121"/>
    </row>
    <row r="25" spans="1:292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D25" s="200">
        <v>106.67454002270856</v>
      </c>
      <c r="KE25" s="121"/>
      <c r="KF25" s="121"/>
    </row>
    <row r="26" spans="1:292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D26" s="200">
        <v>107.15279748159799</v>
      </c>
      <c r="KE26" s="121"/>
      <c r="KF26" s="121"/>
    </row>
    <row r="27" spans="1:292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D27" s="200">
        <v>91.090012846765205</v>
      </c>
      <c r="KE27" s="121"/>
      <c r="KF27" s="121"/>
    </row>
    <row r="28" spans="1:292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D28" s="200">
        <v>121.02754036449041</v>
      </c>
      <c r="KE28" s="121"/>
      <c r="KF28" s="121"/>
    </row>
    <row r="29" spans="1:292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D29" s="200">
        <v>116.48808740399292</v>
      </c>
      <c r="KE29" s="121"/>
      <c r="KF29" s="121"/>
    </row>
    <row r="30" spans="1:292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D30" s="200">
        <v>120.68575600550909</v>
      </c>
      <c r="KE30" s="121"/>
      <c r="KF30" s="121"/>
    </row>
    <row r="31" spans="1:292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D31" s="200">
        <v>135.06924067829002</v>
      </c>
      <c r="KE31" s="121"/>
      <c r="KF31" s="121"/>
    </row>
    <row r="32" spans="1:292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D32" s="200">
        <v>137.5585845443656</v>
      </c>
      <c r="KE32" s="121"/>
      <c r="KF32" s="121"/>
    </row>
    <row r="33" spans="1:292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D33" s="200">
        <v>168.57262168545495</v>
      </c>
      <c r="KE33" s="121"/>
      <c r="KF33" s="121"/>
    </row>
    <row r="34" spans="1:292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D34" s="200">
        <v>88.911027870310633</v>
      </c>
      <c r="KE34" s="121"/>
      <c r="KF34" s="121"/>
    </row>
    <row r="35" spans="1:292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D35" s="200">
        <v>77.908402438205925</v>
      </c>
      <c r="KE35" s="121"/>
      <c r="KF35" s="121"/>
    </row>
    <row r="36" spans="1:292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D36" s="200">
        <v>128.410915623037</v>
      </c>
      <c r="KE36" s="121"/>
      <c r="KF36" s="121"/>
    </row>
    <row r="37" spans="1:292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D37" s="200">
        <v>167.27347876362444</v>
      </c>
      <c r="KE37" s="121"/>
      <c r="KF37" s="121"/>
    </row>
    <row r="38" spans="1:292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D38" s="197">
        <v>155.6950019769738</v>
      </c>
    </row>
    <row r="39" spans="1:292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D39" s="200">
        <v>146.52548418661453</v>
      </c>
      <c r="KE39" s="121"/>
      <c r="KF39" s="121"/>
    </row>
    <row r="40" spans="1:292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D40" s="200">
        <v>179.93654556781456</v>
      </c>
      <c r="KE40" s="121"/>
      <c r="KF40" s="121"/>
    </row>
    <row r="41" spans="1:292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D41" s="200">
        <v>214.96169396335364</v>
      </c>
      <c r="KE41" s="121"/>
      <c r="KF41" s="121"/>
    </row>
    <row r="42" spans="1:292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D42" s="200">
        <v>193.96669329852315</v>
      </c>
      <c r="KE42" s="121"/>
      <c r="KF42" s="121"/>
    </row>
    <row r="43" spans="1:292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D43" s="197">
        <v>167.32555227598468</v>
      </c>
    </row>
    <row r="44" spans="1:292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D44" s="200">
        <v>111.55275391078426</v>
      </c>
      <c r="KE44" s="121"/>
      <c r="KF44" s="121"/>
    </row>
    <row r="45" spans="1:292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D45" s="200">
        <v>109.33997076800253</v>
      </c>
      <c r="KE45" s="121"/>
      <c r="KF45" s="121"/>
    </row>
    <row r="46" spans="1:292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D46" s="200">
        <v>134.32681863620593</v>
      </c>
      <c r="KE46" s="121"/>
      <c r="KF46" s="121"/>
    </row>
    <row r="47" spans="1:292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D47" s="200">
        <v>232.06857091875301</v>
      </c>
      <c r="KE47" s="121"/>
      <c r="KF47" s="121"/>
    </row>
    <row r="48" spans="1:292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D48" s="200">
        <v>185.58143985907915</v>
      </c>
      <c r="KE48" s="121"/>
      <c r="KF48" s="121"/>
    </row>
    <row r="49" spans="1:292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D49" s="200">
        <v>169.464746123373</v>
      </c>
      <c r="KE49" s="121"/>
      <c r="KF49" s="121"/>
    </row>
    <row r="50" spans="1:292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D50" s="200">
        <v>180.32527192146372</v>
      </c>
      <c r="KE50" s="121"/>
      <c r="KF50" s="121"/>
    </row>
    <row r="51" spans="1:292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D51" s="200">
        <v>157.7962258409585</v>
      </c>
      <c r="KE51" s="121"/>
      <c r="KF51" s="121"/>
    </row>
    <row r="52" spans="1:292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D52" s="203">
        <v>229.52454698368081</v>
      </c>
      <c r="KE52" s="121"/>
      <c r="KF52" s="121"/>
    </row>
    <row r="53" spans="1:292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D53" s="197">
        <v>164.97595262498425</v>
      </c>
    </row>
    <row r="54" spans="1:292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D54" s="200">
        <v>173.23848036188076</v>
      </c>
      <c r="KE54" s="121"/>
      <c r="KF54" s="121"/>
    </row>
    <row r="55" spans="1:292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D55" s="200">
        <v>170.27020491181921</v>
      </c>
      <c r="KE55" s="121"/>
      <c r="KF55" s="121"/>
    </row>
    <row r="56" spans="1:292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D56" s="200">
        <v>100</v>
      </c>
      <c r="KE56" s="121"/>
      <c r="KF56" s="121"/>
    </row>
    <row r="57" spans="1:292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D57" s="197">
        <v>186.22884225198044</v>
      </c>
    </row>
    <row r="58" spans="1:292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D58" s="200">
        <v>217.41396447062198</v>
      </c>
      <c r="KE58" s="121"/>
      <c r="KF58" s="121"/>
    </row>
    <row r="59" spans="1:292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D59" s="200">
        <v>183.91831156021146</v>
      </c>
      <c r="KE59" s="121"/>
      <c r="KF59" s="121"/>
    </row>
    <row r="60" spans="1:292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D60" s="200">
        <v>157.92317624289569</v>
      </c>
      <c r="KE60" s="121"/>
      <c r="KF60" s="121"/>
    </row>
    <row r="61" spans="1:292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D61" s="197">
        <v>111.99872779718592</v>
      </c>
    </row>
    <row r="62" spans="1:292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D62" s="197">
        <v>187.06460216659036</v>
      </c>
    </row>
    <row r="63" spans="1:292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D63" s="200">
        <v>140.63914562234316</v>
      </c>
      <c r="KE63" s="121"/>
      <c r="KF63" s="121"/>
    </row>
    <row r="64" spans="1:292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D64" s="200">
        <v>185.32600583458066</v>
      </c>
      <c r="KE64" s="121"/>
      <c r="KF64" s="121"/>
    </row>
    <row r="65" spans="1:292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D65" s="200">
        <v>175.23437526119574</v>
      </c>
      <c r="KE65" s="121"/>
      <c r="KF65" s="121"/>
    </row>
    <row r="66" spans="1:292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D66" s="200">
        <v>188.38473481445908</v>
      </c>
      <c r="KE66" s="121"/>
      <c r="KF66" s="121"/>
    </row>
    <row r="67" spans="1:292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D67" s="200">
        <v>212.28061144239692</v>
      </c>
      <c r="KE67" s="121"/>
      <c r="KF67" s="121"/>
    </row>
    <row r="68" spans="1:292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D68" s="200">
        <v>503.29059958168995</v>
      </c>
      <c r="KE68" s="121"/>
      <c r="KF68" s="121"/>
    </row>
    <row r="69" spans="1:292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D69" s="197">
        <v>204.91712458317181</v>
      </c>
    </row>
    <row r="70" spans="1:292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D70" s="200">
        <v>233.92027037613101</v>
      </c>
      <c r="KE70" s="121"/>
      <c r="KF70" s="121"/>
    </row>
    <row r="71" spans="1:292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D71" s="200">
        <v>233.28619295187491</v>
      </c>
      <c r="KE71" s="121"/>
      <c r="KF71" s="121"/>
    </row>
    <row r="72" spans="1:292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D72" s="200">
        <v>180.85055363998177</v>
      </c>
      <c r="KE72" s="121"/>
      <c r="KF72" s="121"/>
    </row>
    <row r="73" spans="1:292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D73" s="197">
        <v>201.07018188642991</v>
      </c>
    </row>
    <row r="74" spans="1:292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D74" s="200">
        <v>192.0348555226322</v>
      </c>
      <c r="KE74" s="121"/>
      <c r="KF74" s="121"/>
    </row>
    <row r="75" spans="1:292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D75" s="200">
        <v>211.48199593921092</v>
      </c>
      <c r="KE75" s="121"/>
      <c r="KF75" s="121"/>
    </row>
    <row r="76" spans="1:292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D76" s="197">
        <v>172.57411316627849</v>
      </c>
    </row>
    <row r="77" spans="1:292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D77" s="200">
        <v>179.25275502861365</v>
      </c>
      <c r="KE77" s="121"/>
      <c r="KF77" s="121"/>
    </row>
    <row r="78" spans="1:292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D78" s="200">
        <v>134.56934934949183</v>
      </c>
      <c r="KE78" s="121"/>
      <c r="KF78" s="121"/>
    </row>
    <row r="79" spans="1:292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D79" s="200">
        <v>140.22590555810683</v>
      </c>
      <c r="KE79" s="121"/>
      <c r="KF79" s="121"/>
    </row>
    <row r="80" spans="1:292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D80" s="200">
        <v>263.41165524971518</v>
      </c>
      <c r="KE80" s="121"/>
      <c r="KF80" s="121"/>
    </row>
    <row r="81" spans="1:292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D81" s="203">
        <v>147.69851368167849</v>
      </c>
      <c r="KE81" s="121"/>
      <c r="KF81" s="121"/>
    </row>
    <row r="82" spans="1:292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2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2" ht="12.7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2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2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2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2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2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2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2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2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2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2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2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2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D117"/>
  <sheetViews>
    <sheetView zoomScale="115" zoomScaleNormal="124" workbookViewId="0">
      <pane xSplit="178" ySplit="2" topLeftCell="JM10" activePane="bottomRight" state="frozen"/>
      <selection pane="topRight"/>
      <selection pane="bottomLeft"/>
      <selection pane="bottomRight" activeCell="KE6" sqref="KE6"/>
    </sheetView>
  </sheetViews>
  <sheetFormatPr defaultColWidth="9.28515625" defaultRowHeight="12"/>
  <cols>
    <col min="1" max="1" width="4.28515625" style="114" customWidth="1"/>
    <col min="2" max="2" width="39.7109375" style="58" customWidth="1"/>
    <col min="3" max="143" width="6.7109375" style="218" hidden="1" customWidth="1"/>
    <col min="144" max="145" width="6.7109375" style="114" hidden="1" customWidth="1"/>
    <col min="146" max="156" width="9.28515625" style="114" hidden="1" customWidth="1"/>
    <col min="157" max="157" width="7" style="114" hidden="1" customWidth="1"/>
    <col min="158" max="158" width="6.7109375" style="114" hidden="1" customWidth="1"/>
    <col min="159" max="159" width="6.42578125" style="114" hidden="1" customWidth="1"/>
    <col min="160" max="160" width="6.7109375" style="114" hidden="1" customWidth="1"/>
    <col min="161" max="161" width="6.5703125" style="114" hidden="1" customWidth="1"/>
    <col min="162" max="162" width="6.28515625" style="114" hidden="1" customWidth="1"/>
    <col min="163" max="163" width="6.42578125" style="114" hidden="1" customWidth="1"/>
    <col min="164" max="164" width="6.28515625" style="114" hidden="1" customWidth="1"/>
    <col min="165" max="165" width="5.5703125" style="114" hidden="1" customWidth="1"/>
    <col min="166" max="166" width="6.42578125" style="114" hidden="1" customWidth="1"/>
    <col min="167" max="169" width="6.28515625" style="114" hidden="1" customWidth="1"/>
    <col min="170" max="170" width="6" style="114" hidden="1" customWidth="1"/>
    <col min="171" max="171" width="7" style="114" hidden="1" customWidth="1"/>
    <col min="172" max="172" width="9.28515625" style="114" hidden="1" customWidth="1"/>
    <col min="173" max="175" width="8.7109375" style="114" hidden="1" customWidth="1"/>
    <col min="176" max="176" width="7.5703125" style="114" hidden="1" customWidth="1"/>
    <col min="177" max="177" width="7.7109375" style="114" hidden="1" customWidth="1"/>
    <col min="178" max="178" width="6.42578125" style="114" hidden="1" customWidth="1"/>
    <col min="179" max="179" width="6.28515625" style="114" hidden="1" customWidth="1"/>
    <col min="180" max="181" width="5.7109375" style="114" hidden="1" customWidth="1"/>
    <col min="182" max="184" width="6.5703125" style="114" hidden="1" customWidth="1"/>
    <col min="185" max="185" width="7.28515625" style="114" hidden="1" customWidth="1"/>
    <col min="186" max="186" width="6.7109375" style="114" hidden="1" customWidth="1"/>
    <col min="187" max="188" width="7.28515625" style="114" hidden="1" customWidth="1"/>
    <col min="189" max="189" width="7.7109375" style="114" hidden="1" customWidth="1"/>
    <col min="190" max="193" width="7.7109375" style="218" hidden="1" customWidth="1"/>
    <col min="194" max="199" width="7.7109375" style="114" hidden="1" customWidth="1"/>
    <col min="200" max="200" width="6.28515625" style="114" hidden="1" customWidth="1"/>
    <col min="201" max="201" width="5.5703125" style="114" hidden="1" customWidth="1"/>
    <col min="202" max="202" width="6.42578125" style="114" hidden="1" customWidth="1"/>
    <col min="203" max="203" width="6.28515625" style="114" hidden="1" customWidth="1"/>
    <col min="204" max="204" width="5.7109375" style="114" hidden="1" customWidth="1"/>
    <col min="205" max="210" width="7.28515625" style="114" hidden="1" customWidth="1"/>
    <col min="211" max="211" width="7" style="114" hidden="1" customWidth="1"/>
    <col min="212" max="212" width="7.28515625" style="114" hidden="1" customWidth="1"/>
    <col min="213" max="213" width="7" style="114" hidden="1" customWidth="1"/>
    <col min="214" max="214" width="6.7109375" style="114" hidden="1" customWidth="1"/>
    <col min="215" max="215" width="7.42578125" style="114" hidden="1" customWidth="1"/>
    <col min="216" max="216" width="6.7109375" style="114" hidden="1" customWidth="1"/>
    <col min="217" max="217" width="7.28515625" style="114" hidden="1" customWidth="1"/>
    <col min="218" max="218" width="6" style="114" hidden="1" customWidth="1"/>
    <col min="219" max="219" width="6.42578125" style="114" hidden="1" customWidth="1"/>
    <col min="220" max="222" width="7.28515625" style="114" hidden="1" customWidth="1"/>
    <col min="223" max="223" width="7.42578125" style="114" hidden="1" customWidth="1"/>
    <col min="224" max="224" width="6.42578125" style="114" hidden="1" customWidth="1"/>
    <col min="225" max="228" width="6.7109375" style="114" hidden="1" customWidth="1"/>
    <col min="229" max="230" width="6" style="114" hidden="1" customWidth="1"/>
    <col min="231" max="232" width="5.7109375" style="114" hidden="1" customWidth="1"/>
    <col min="233" max="238" width="6.42578125" style="114" hidden="1" customWidth="1"/>
    <col min="239" max="239" width="7.7109375" style="114" hidden="1" customWidth="1"/>
    <col min="240" max="240" width="6.85546875" style="114" hidden="1" customWidth="1"/>
    <col min="241" max="242" width="7.140625" style="114" hidden="1" customWidth="1"/>
    <col min="243" max="246" width="6.85546875" style="114" hidden="1" customWidth="1"/>
    <col min="247" max="256" width="5.85546875" style="114" hidden="1" customWidth="1"/>
    <col min="257" max="258" width="5.42578125" style="114" hidden="1" customWidth="1"/>
    <col min="259" max="259" width="5.7109375" style="114" hidden="1" customWidth="1"/>
    <col min="260" max="260" width="5.5703125" style="114" hidden="1" customWidth="1"/>
    <col min="261" max="261" width="5" style="114" hidden="1" customWidth="1"/>
    <col min="262" max="262" width="5.7109375" style="114" hidden="1" customWidth="1"/>
    <col min="263" max="263" width="5.5703125" style="114" hidden="1" customWidth="1"/>
    <col min="264" max="264" width="5.28515625" style="114" hidden="1" customWidth="1"/>
    <col min="265" max="265" width="5.7109375" style="114" hidden="1" customWidth="1"/>
    <col min="266" max="266" width="5.5703125" style="114" hidden="1" customWidth="1"/>
    <col min="267" max="267" width="5.42578125" style="114" hidden="1" customWidth="1"/>
    <col min="268" max="268" width="6.7109375" style="114" hidden="1" customWidth="1"/>
    <col min="269" max="270" width="5.42578125" style="114" hidden="1" customWidth="1"/>
    <col min="271" max="271" width="5.7109375" style="114" hidden="1" customWidth="1"/>
    <col min="272" max="273" width="6.42578125" style="114" hidden="1" customWidth="1"/>
    <col min="274" max="274" width="5.7109375" style="114" hidden="1" customWidth="1"/>
    <col min="275" max="275" width="5.85546875" style="114" hidden="1" customWidth="1"/>
    <col min="276" max="276" width="5.140625" style="114" hidden="1" customWidth="1"/>
    <col min="277" max="277" width="6.85546875" style="114" hidden="1" customWidth="1"/>
    <col min="278" max="278" width="5.5703125" style="114" customWidth="1"/>
    <col min="279" max="280" width="5.42578125" style="114" customWidth="1"/>
    <col min="281" max="281" width="5.5703125" style="114" customWidth="1"/>
    <col min="282" max="282" width="6" style="114" customWidth="1"/>
    <col min="283" max="284" width="5.5703125" style="114" customWidth="1"/>
    <col min="285" max="285" width="6.140625" style="114" customWidth="1"/>
    <col min="286" max="286" width="7" style="114" customWidth="1"/>
    <col min="287" max="287" width="6.85546875" style="114" customWidth="1"/>
    <col min="288" max="289" width="6.28515625" style="114" customWidth="1"/>
    <col min="290" max="290" width="6.5703125" style="114" customWidth="1"/>
    <col min="291" max="16384" width="9.28515625" style="114"/>
  </cols>
  <sheetData>
    <row r="1" spans="1:290" s="53" customFormat="1" ht="13.5" customHeight="1">
      <c r="A1" s="333" t="s">
        <v>600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  <c r="BS1" s="370"/>
      <c r="BT1" s="370"/>
      <c r="BU1" s="370"/>
      <c r="BV1" s="370"/>
      <c r="BW1" s="370"/>
      <c r="BX1" s="370"/>
      <c r="BY1" s="370"/>
      <c r="BZ1" s="370"/>
      <c r="CA1" s="370"/>
      <c r="CB1" s="370"/>
      <c r="CC1" s="370"/>
      <c r="CD1" s="370"/>
      <c r="CE1" s="370"/>
      <c r="CF1" s="370"/>
      <c r="CG1" s="370"/>
      <c r="CH1" s="370"/>
      <c r="CI1" s="370"/>
      <c r="CJ1" s="370"/>
      <c r="CK1" s="370"/>
      <c r="CL1" s="370"/>
      <c r="CM1" s="370"/>
      <c r="CN1" s="370"/>
      <c r="CO1" s="370"/>
      <c r="CP1" s="370"/>
      <c r="CQ1" s="370"/>
      <c r="CR1" s="370"/>
      <c r="CS1" s="370"/>
      <c r="CT1" s="370"/>
      <c r="CU1" s="370"/>
      <c r="CV1" s="370"/>
      <c r="CW1" s="370"/>
      <c r="CX1" s="370"/>
      <c r="CY1" s="370"/>
      <c r="CZ1" s="370"/>
      <c r="DA1" s="370"/>
      <c r="DB1" s="370"/>
      <c r="DC1" s="370"/>
      <c r="DD1" s="370"/>
      <c r="DE1" s="370"/>
      <c r="DF1" s="370"/>
      <c r="DG1" s="370"/>
      <c r="DH1" s="370"/>
      <c r="DI1" s="370"/>
      <c r="DJ1" s="370"/>
      <c r="DK1" s="370"/>
      <c r="DL1" s="370"/>
      <c r="DM1" s="370"/>
      <c r="DN1" s="370"/>
      <c r="DO1" s="370"/>
      <c r="DP1" s="370"/>
      <c r="DQ1" s="370"/>
      <c r="DR1" s="370"/>
      <c r="DS1" s="370"/>
      <c r="DT1" s="370"/>
      <c r="DU1" s="370"/>
      <c r="DV1" s="370"/>
      <c r="DW1" s="370"/>
      <c r="DX1" s="370"/>
      <c r="DY1" s="370"/>
      <c r="DZ1" s="370"/>
      <c r="EA1" s="370"/>
      <c r="EB1" s="370"/>
      <c r="EC1" s="370"/>
      <c r="ED1" s="370"/>
      <c r="EE1" s="370"/>
      <c r="EF1" s="370"/>
      <c r="EG1" s="370"/>
      <c r="EH1" s="370"/>
      <c r="EI1" s="370"/>
      <c r="EJ1" s="370"/>
      <c r="EK1" s="370"/>
      <c r="EL1" s="370"/>
      <c r="EM1" s="370"/>
      <c r="EN1" s="370"/>
      <c r="EO1" s="370"/>
      <c r="EP1" s="370"/>
      <c r="EQ1" s="370"/>
      <c r="ER1" s="370"/>
      <c r="ES1" s="370"/>
      <c r="ET1" s="370"/>
      <c r="EU1" s="370"/>
      <c r="EV1" s="370"/>
      <c r="EW1" s="370"/>
      <c r="EX1" s="370"/>
      <c r="EY1" s="370"/>
      <c r="EZ1" s="370"/>
      <c r="FA1" s="370"/>
      <c r="FB1" s="370"/>
      <c r="FC1" s="370"/>
      <c r="FD1" s="370"/>
      <c r="FE1" s="370"/>
      <c r="FF1" s="370"/>
      <c r="FG1" s="370"/>
      <c r="FH1" s="370"/>
      <c r="FI1" s="370"/>
      <c r="FJ1" s="370"/>
      <c r="FK1" s="370"/>
      <c r="FL1" s="370"/>
      <c r="FM1" s="370"/>
      <c r="FN1" s="370"/>
      <c r="FO1" s="370"/>
      <c r="FP1" s="370"/>
      <c r="FQ1" s="370"/>
      <c r="FR1" s="370"/>
      <c r="FS1" s="370"/>
      <c r="FT1" s="370"/>
      <c r="FU1" s="370"/>
      <c r="FV1" s="370"/>
      <c r="FW1" s="370"/>
      <c r="FX1" s="370"/>
      <c r="FY1" s="370"/>
      <c r="FZ1" s="370"/>
      <c r="GA1" s="370"/>
      <c r="GB1" s="370"/>
      <c r="GC1" s="370"/>
      <c r="GD1" s="370"/>
      <c r="GE1" s="370"/>
      <c r="GF1" s="370"/>
      <c r="GG1" s="370"/>
      <c r="GH1" s="370"/>
      <c r="GI1" s="370"/>
      <c r="GJ1" s="370"/>
      <c r="GK1" s="370"/>
      <c r="GL1" s="370"/>
      <c r="GM1" s="370"/>
      <c r="GN1" s="370"/>
      <c r="GO1" s="370"/>
      <c r="GP1" s="370"/>
      <c r="GQ1" s="370"/>
      <c r="GR1" s="370"/>
      <c r="GS1" s="370"/>
      <c r="GT1" s="370"/>
      <c r="GU1" s="370"/>
      <c r="GV1" s="370"/>
      <c r="GW1" s="370"/>
      <c r="GX1" s="370"/>
      <c r="GY1" s="370"/>
      <c r="GZ1" s="370"/>
      <c r="HA1" s="370"/>
      <c r="HB1" s="370"/>
      <c r="HC1" s="370"/>
      <c r="HD1" s="370"/>
      <c r="HE1" s="370"/>
      <c r="HF1" s="370"/>
      <c r="HG1" s="370"/>
      <c r="HH1" s="370"/>
      <c r="HI1" s="370"/>
      <c r="HJ1" s="370"/>
      <c r="HK1" s="370"/>
      <c r="HL1" s="370"/>
      <c r="HM1" s="370"/>
      <c r="HN1" s="370"/>
      <c r="HO1" s="370"/>
      <c r="HP1" s="370"/>
      <c r="HQ1" s="370"/>
      <c r="HR1" s="370"/>
      <c r="HS1" s="370"/>
      <c r="HT1" s="370"/>
      <c r="HU1" s="370"/>
      <c r="HV1" s="370"/>
      <c r="HW1" s="370"/>
      <c r="HX1" s="370"/>
      <c r="HY1" s="370"/>
      <c r="HZ1" s="370"/>
      <c r="IA1" s="370"/>
      <c r="IB1" s="370"/>
      <c r="IC1" s="370"/>
      <c r="ID1" s="370"/>
      <c r="IE1" s="370"/>
      <c r="IF1" s="370"/>
      <c r="IG1" s="370"/>
      <c r="IH1" s="370"/>
      <c r="II1" s="370"/>
      <c r="IJ1" s="370"/>
      <c r="IK1" s="370"/>
      <c r="IL1" s="370"/>
      <c r="IM1" s="370"/>
      <c r="IN1" s="370"/>
      <c r="IO1" s="370"/>
      <c r="IP1" s="370"/>
      <c r="IQ1" s="370"/>
      <c r="IR1" s="370"/>
      <c r="IS1" s="370"/>
      <c r="IT1" s="370"/>
      <c r="IU1" s="370"/>
      <c r="IV1" s="370"/>
      <c r="IW1" s="370"/>
      <c r="IX1" s="370"/>
      <c r="IY1" s="370"/>
      <c r="IZ1" s="370"/>
      <c r="JA1" s="370"/>
      <c r="JB1" s="370"/>
      <c r="JC1" s="370"/>
      <c r="JD1" s="370"/>
      <c r="JE1" s="370"/>
      <c r="JF1" s="370"/>
      <c r="JG1" s="370"/>
      <c r="JH1" s="370"/>
      <c r="JI1" s="370"/>
      <c r="JJ1" s="370"/>
      <c r="JK1" s="370"/>
      <c r="JL1" s="370"/>
      <c r="JM1" s="370"/>
      <c r="JN1" s="370"/>
      <c r="JO1" s="370"/>
      <c r="JP1" s="370"/>
      <c r="JQ1" s="370"/>
      <c r="JR1" s="370"/>
      <c r="JS1" s="370"/>
      <c r="JT1" s="370"/>
      <c r="JU1" s="370"/>
      <c r="JV1" s="370"/>
      <c r="JW1" s="370"/>
      <c r="JX1" s="370"/>
      <c r="JY1" s="370"/>
      <c r="JZ1" s="370"/>
    </row>
    <row r="2" spans="1:290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</row>
    <row r="3" spans="1:290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  <c r="KD3" s="243">
        <v>7.8825188372277921E-2</v>
      </c>
    </row>
    <row r="4" spans="1:290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KD4" s="123"/>
    </row>
    <row r="5" spans="1:290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  <c r="KD5" s="243">
        <v>-0.23150406225933295</v>
      </c>
    </row>
    <row r="6" spans="1:290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  <c r="KD6" s="123">
        <v>-0.2541487677248</v>
      </c>
    </row>
    <row r="7" spans="1:290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  <c r="KD7" s="123">
        <v>-0.26648231278008438</v>
      </c>
    </row>
    <row r="8" spans="1:290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  <c r="KD8" s="123">
        <v>0.15067069608734585</v>
      </c>
    </row>
    <row r="9" spans="1:290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  <c r="KD9" s="123">
        <v>-1.3863445132603971</v>
      </c>
    </row>
    <row r="10" spans="1:290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  <c r="KD10" s="123">
        <v>0.31892149298519712</v>
      </c>
    </row>
    <row r="11" spans="1:290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  <c r="KD11" s="123">
        <v>-1.1410957118139606</v>
      </c>
    </row>
    <row r="12" spans="1:290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  <c r="KD12" s="123">
        <v>1.3661670114533138</v>
      </c>
    </row>
    <row r="13" spans="1:290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  <c r="KD13" s="123">
        <v>-0.68943096254052705</v>
      </c>
    </row>
    <row r="14" spans="1:290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  <c r="KD14" s="123">
        <v>-1.0848827419781628</v>
      </c>
    </row>
    <row r="15" spans="1:290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  <c r="KD15" s="123">
        <v>0.48019859844983159</v>
      </c>
    </row>
    <row r="16" spans="1:290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  <c r="KD16" s="123">
        <v>1.0506539963458295E-2</v>
      </c>
    </row>
    <row r="17" spans="1:290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  <c r="KD17" s="123">
        <v>0.85689920503016026</v>
      </c>
    </row>
    <row r="18" spans="1:290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  <c r="KD18" s="123">
        <v>-0.28615570113689159</v>
      </c>
    </row>
    <row r="19" spans="1:290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  <c r="KD19" s="243">
        <v>-0.14735227097655468</v>
      </c>
    </row>
    <row r="20" spans="1:290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  <c r="KD20" s="123">
        <v>-0.26135162382206545</v>
      </c>
    </row>
    <row r="21" spans="1:290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  <c r="KD21" s="123">
        <v>0.34717150714212153</v>
      </c>
    </row>
    <row r="22" spans="1:290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  <c r="KD22" s="243">
        <v>8.5392341404030958E-2</v>
      </c>
    </row>
    <row r="23" spans="1:290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  <c r="KD23" s="123">
        <v>-0.15281773406476873</v>
      </c>
    </row>
    <row r="24" spans="1:290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  <c r="KD24" s="123">
        <v>-2.2201936869905126E-2</v>
      </c>
    </row>
    <row r="25" spans="1:290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  <c r="KD25" s="123">
        <v>-0.16460121413606998</v>
      </c>
    </row>
    <row r="26" spans="1:290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  <c r="KD26" s="123">
        <v>-0.87663332907038694</v>
      </c>
    </row>
    <row r="27" spans="1:290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  <c r="KD27" s="123">
        <v>0.12907039077036586</v>
      </c>
    </row>
    <row r="28" spans="1:290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  <c r="KD28" s="123">
        <v>0.13177402818045891</v>
      </c>
    </row>
    <row r="29" spans="1:290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  <c r="KD29" s="123">
        <v>0.3527622431093107</v>
      </c>
    </row>
    <row r="30" spans="1:290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  <c r="KD30" s="123">
        <v>4.5320417674190594E-3</v>
      </c>
    </row>
    <row r="31" spans="1:290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  <c r="KD31" s="123">
        <v>5.536285415288944E-2</v>
      </c>
    </row>
    <row r="32" spans="1:290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  <c r="KD32" s="123">
        <v>-1.5560976613116395E-2</v>
      </c>
    </row>
    <row r="33" spans="1:290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  <c r="KD33" s="123">
        <v>0.66039570837223494</v>
      </c>
    </row>
    <row r="34" spans="1:290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  <c r="KD34" s="123">
        <v>0.68399150836968658</v>
      </c>
    </row>
    <row r="35" spans="1:290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  <c r="KD35" s="123">
        <v>0.6560343968007345</v>
      </c>
    </row>
    <row r="36" spans="1:290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  <c r="KD36" s="123">
        <v>0.81627273648543053</v>
      </c>
    </row>
    <row r="37" spans="1:290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  <c r="KD37" s="123">
        <v>0</v>
      </c>
    </row>
    <row r="38" spans="1:290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  <c r="KD38" s="243">
        <v>0.38956909340545565</v>
      </c>
    </row>
    <row r="39" spans="1:290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  <c r="KD39" s="123">
        <v>0</v>
      </c>
    </row>
    <row r="40" spans="1:290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  <c r="KD40" s="123">
        <v>0.51209917653758907</v>
      </c>
    </row>
    <row r="41" spans="1:290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  <c r="KD41" s="123">
        <v>0</v>
      </c>
    </row>
    <row r="42" spans="1:290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  <c r="KD42" s="123">
        <v>2.314930496368774</v>
      </c>
    </row>
    <row r="43" spans="1:290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  <c r="KD43" s="243">
        <v>0.22636925281230447</v>
      </c>
    </row>
    <row r="44" spans="1:290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  <c r="KD44" s="123">
        <v>1.0150080459617783</v>
      </c>
    </row>
    <row r="45" spans="1:290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  <c r="KD45" s="123">
        <v>1.0107053453628936</v>
      </c>
    </row>
    <row r="46" spans="1:290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  <c r="KD46" s="123">
        <v>1.5268636637977124</v>
      </c>
    </row>
    <row r="47" spans="1:290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  <c r="KD47" s="123">
        <v>0</v>
      </c>
    </row>
    <row r="48" spans="1:290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  <c r="KD48" s="123">
        <v>0.67037322610772776</v>
      </c>
    </row>
    <row r="49" spans="1:290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  <c r="KD49" s="123">
        <v>-0.74365545247580656</v>
      </c>
    </row>
    <row r="50" spans="1:290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  <c r="KD50" s="123">
        <v>-0.1226770322722075</v>
      </c>
    </row>
    <row r="51" spans="1:290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  <c r="KD51" s="123">
        <v>2.7969727957781743E-2</v>
      </c>
    </row>
    <row r="52" spans="1:290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  <c r="KD52" s="123">
        <v>0.12734045747906464</v>
      </c>
    </row>
    <row r="53" spans="1:290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  <c r="KD53" s="243">
        <v>0.37745131419826805</v>
      </c>
    </row>
    <row r="54" spans="1:290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  <c r="KD54" s="123">
        <v>0.863384760421539</v>
      </c>
    </row>
    <row r="55" spans="1:290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  <c r="KD55" s="123">
        <v>0</v>
      </c>
    </row>
    <row r="56" spans="1:290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  <c r="KD56" s="123">
        <v>0</v>
      </c>
    </row>
    <row r="57" spans="1:290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  <c r="KD57" s="243">
        <v>8.9963592826379113E-2</v>
      </c>
    </row>
    <row r="58" spans="1:290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  <c r="KD58" s="123">
        <v>-1.1511129047769941</v>
      </c>
    </row>
    <row r="59" spans="1:290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  <c r="KD59" s="123">
        <v>0.61391348174481664</v>
      </c>
    </row>
    <row r="60" spans="1:290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  <c r="KD60" s="123">
        <v>-0.10035567912144927</v>
      </c>
    </row>
    <row r="61" spans="1:290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  <c r="KD61" s="243">
        <v>0.22838857102183852</v>
      </c>
    </row>
    <row r="62" spans="1:290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  <c r="KD62" s="243">
        <v>0.12273989879929559</v>
      </c>
    </row>
    <row r="63" spans="1:290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  <c r="KD63" s="123">
        <v>0.54285645573214936</v>
      </c>
    </row>
    <row r="64" spans="1:290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  <c r="KD64" s="123">
        <v>1.6244601152631333</v>
      </c>
    </row>
    <row r="65" spans="1:290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  <c r="KD65" s="123">
        <v>8.3524090486349678E-2</v>
      </c>
    </row>
    <row r="66" spans="1:290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  <c r="KD66" s="123">
        <v>2.8370082627219517E-2</v>
      </c>
    </row>
    <row r="67" spans="1:290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  <c r="KD67" s="123">
        <v>9.9546306196955925E-2</v>
      </c>
    </row>
    <row r="68" spans="1:290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  <c r="KD68" s="123">
        <v>-1.0520352527630905</v>
      </c>
    </row>
    <row r="69" spans="1:290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  <c r="KD69" s="243">
        <v>0</v>
      </c>
    </row>
    <row r="70" spans="1:290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  <c r="KD70" s="123">
        <v>0</v>
      </c>
    </row>
    <row r="71" spans="1:290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  <c r="KD71" s="123">
        <v>0</v>
      </c>
    </row>
    <row r="72" spans="1:290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  <c r="KD72" s="123">
        <v>0</v>
      </c>
    </row>
    <row r="73" spans="1:290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  <c r="KD73" s="243">
        <v>0.17715316252832736</v>
      </c>
    </row>
    <row r="74" spans="1:290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  <c r="KD74" s="123">
        <v>0.45577162273779948</v>
      </c>
    </row>
    <row r="75" spans="1:290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  <c r="KD75" s="123">
        <v>-0.11273756628646936</v>
      </c>
    </row>
    <row r="76" spans="1:290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  <c r="KD76" s="243">
        <v>7.3863142445105723E-2</v>
      </c>
    </row>
    <row r="77" spans="1:290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  <c r="KD77" s="123">
        <v>0.25707875339291775</v>
      </c>
    </row>
    <row r="78" spans="1:290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  <c r="KD78" s="123">
        <v>2.6238627642726442E-2</v>
      </c>
    </row>
    <row r="79" spans="1:290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  <c r="KD79" s="123">
        <v>0</v>
      </c>
    </row>
    <row r="80" spans="1:290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  <c r="KD80" s="123">
        <v>0</v>
      </c>
    </row>
    <row r="81" spans="1:290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1">
        <v>0</v>
      </c>
      <c r="JX81" s="361">
        <v>0</v>
      </c>
      <c r="JY81" s="361">
        <v>0</v>
      </c>
      <c r="JZ81" s="361">
        <v>0</v>
      </c>
      <c r="KA81" s="361">
        <v>0</v>
      </c>
      <c r="KB81" s="361">
        <v>0</v>
      </c>
      <c r="KC81" s="361">
        <v>2.520884993921868E-2</v>
      </c>
      <c r="KD81" s="128">
        <v>0</v>
      </c>
    </row>
    <row r="82" spans="1:290" ht="12.75">
      <c r="EU82" s="51"/>
      <c r="FE82" s="53"/>
      <c r="JZ82" s="232"/>
    </row>
    <row r="83" spans="1:290" ht="12.75">
      <c r="EN83" s="218"/>
      <c r="EO83" s="218"/>
      <c r="EP83" s="218"/>
      <c r="FE83" s="53"/>
      <c r="JZ83" s="232"/>
    </row>
    <row r="84" spans="1:290" ht="12.75">
      <c r="EN84" s="218"/>
      <c r="EO84" s="218"/>
      <c r="EP84" s="218"/>
      <c r="FE84" s="53"/>
      <c r="JZ84" s="232"/>
    </row>
    <row r="85" spans="1:290">
      <c r="EN85" s="218"/>
      <c r="EO85" s="218"/>
      <c r="EP85" s="218"/>
      <c r="FE85" s="113"/>
      <c r="JZ85" s="232"/>
    </row>
    <row r="86" spans="1:290">
      <c r="EN86" s="218"/>
      <c r="EO86" s="218"/>
      <c r="EP86" s="218"/>
      <c r="FE86" s="113"/>
      <c r="JZ86" s="232"/>
    </row>
    <row r="87" spans="1:290">
      <c r="EN87" s="218"/>
      <c r="EO87" s="218"/>
      <c r="EP87" s="218"/>
      <c r="FE87" s="113"/>
      <c r="JZ87" s="232"/>
    </row>
    <row r="88" spans="1:290">
      <c r="EN88" s="218"/>
      <c r="EO88" s="218"/>
      <c r="EP88" s="218"/>
      <c r="FE88" s="113"/>
      <c r="JZ88" s="232"/>
    </row>
    <row r="89" spans="1:290">
      <c r="EN89" s="218"/>
      <c r="EO89" s="218"/>
      <c r="EP89" s="218"/>
      <c r="FE89" s="113"/>
      <c r="JZ89" s="232"/>
    </row>
    <row r="90" spans="1:290">
      <c r="FE90" s="113"/>
      <c r="JZ90" s="232"/>
    </row>
    <row r="91" spans="1:290">
      <c r="FE91" s="113"/>
      <c r="JZ91" s="232"/>
    </row>
    <row r="92" spans="1:290">
      <c r="FE92" s="113"/>
      <c r="JZ92" s="232"/>
    </row>
    <row r="93" spans="1:290">
      <c r="FE93" s="113"/>
      <c r="JZ93" s="232"/>
    </row>
    <row r="94" spans="1:290">
      <c r="JZ94" s="232"/>
    </row>
    <row r="95" spans="1:290">
      <c r="JZ95" s="232"/>
    </row>
    <row r="96" spans="1:290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G184"/>
  <sheetViews>
    <sheetView zoomScale="132" zoomScaleNormal="132" workbookViewId="0">
      <pane xSplit="162" ySplit="2" topLeftCell="JF15" activePane="bottomRight" state="frozen"/>
      <selection pane="topRight"/>
      <selection pane="bottomLeft"/>
      <selection pane="bottomRight" activeCell="A19" sqref="A19:XFD19"/>
    </sheetView>
  </sheetViews>
  <sheetFormatPr defaultColWidth="9.28515625" defaultRowHeight="12"/>
  <cols>
    <col min="1" max="1" width="4.28515625" style="114" customWidth="1"/>
    <col min="2" max="2" width="44" style="58" customWidth="1"/>
    <col min="3" max="127" width="6.7109375" style="58" hidden="1" customWidth="1"/>
    <col min="128" max="131" width="6.7109375" style="218" hidden="1" customWidth="1"/>
    <col min="132" max="132" width="5.7109375" style="218" hidden="1" customWidth="1"/>
    <col min="133" max="133" width="6.28515625" style="218" hidden="1" customWidth="1"/>
    <col min="134" max="134" width="6.28515625" style="114" hidden="1" customWidth="1"/>
    <col min="135" max="147" width="6.7109375" style="114" hidden="1" customWidth="1"/>
    <col min="148" max="151" width="6.28515625" style="114" hidden="1" customWidth="1"/>
    <col min="152" max="153" width="6.42578125" style="114" hidden="1" customWidth="1"/>
    <col min="154" max="156" width="6.7109375" style="114" hidden="1" customWidth="1"/>
    <col min="157" max="157" width="7" style="114" hidden="1" customWidth="1"/>
    <col min="158" max="158" width="6.28515625" style="114" hidden="1" customWidth="1"/>
    <col min="159" max="159" width="6.7109375" style="114" hidden="1" customWidth="1"/>
    <col min="160" max="161" width="9.28515625" style="114" hidden="1" customWidth="1"/>
    <col min="162" max="234" width="6.85546875" style="114" hidden="1" customWidth="1"/>
    <col min="235" max="244" width="6.7109375" style="114" hidden="1" customWidth="1"/>
    <col min="245" max="246" width="5.42578125" style="114" hidden="1" customWidth="1"/>
    <col min="247" max="247" width="5.7109375" style="114" hidden="1" customWidth="1"/>
    <col min="248" max="248" width="5.5703125" style="114" hidden="1" customWidth="1"/>
    <col min="249" max="249" width="5" style="114" hidden="1" customWidth="1"/>
    <col min="250" max="250" width="5.7109375" style="114" hidden="1" customWidth="1"/>
    <col min="251" max="251" width="5.5703125" style="114" hidden="1" customWidth="1"/>
    <col min="252" max="252" width="5.28515625" style="114" hidden="1" customWidth="1"/>
    <col min="253" max="253" width="5.7109375" style="114" hidden="1" customWidth="1"/>
    <col min="254" max="254" width="5.5703125" style="114" hidden="1" customWidth="1"/>
    <col min="255" max="255" width="5.42578125" style="114" hidden="1" customWidth="1"/>
    <col min="256" max="256" width="5.5703125" style="114" hidden="1" customWidth="1"/>
    <col min="257" max="258" width="5.42578125" style="114" hidden="1" customWidth="1"/>
    <col min="259" max="259" width="5.7109375" style="114" hidden="1" customWidth="1"/>
    <col min="260" max="261" width="6.140625" style="114" hidden="1" customWidth="1"/>
    <col min="262" max="262" width="5.7109375" style="114" hidden="1" customWidth="1"/>
    <col min="263" max="263" width="6.7109375" style="114" hidden="1" customWidth="1"/>
    <col min="264" max="264" width="6.42578125" style="114" hidden="1" customWidth="1"/>
    <col min="265" max="265" width="6.140625" style="114" hidden="1" customWidth="1"/>
    <col min="266" max="266" width="6.42578125" style="114" customWidth="1"/>
    <col min="267" max="267" width="6.140625" style="114" customWidth="1"/>
    <col min="268" max="268" width="5.5703125" style="114" customWidth="1"/>
    <col min="269" max="270" width="5.85546875" style="114" customWidth="1"/>
    <col min="271" max="271" width="6.5703125" style="114" customWidth="1"/>
    <col min="272" max="272" width="6.140625" style="114" customWidth="1"/>
    <col min="273" max="273" width="7" style="114" customWidth="1"/>
    <col min="274" max="276" width="7.140625" style="114" customWidth="1"/>
    <col min="277" max="277" width="5.42578125" style="114" customWidth="1"/>
    <col min="278" max="278" width="6.5703125" style="114" customWidth="1"/>
    <col min="279" max="16384" width="9.28515625" style="114"/>
  </cols>
  <sheetData>
    <row r="1" spans="1:371" s="53" customFormat="1" ht="13.5" customHeight="1">
      <c r="A1" s="333" t="s">
        <v>601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71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  <c r="JR2" s="261">
        <v>45992</v>
      </c>
    </row>
    <row r="3" spans="1:371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  <c r="JR3" s="243">
        <v>3.1907334095227213</v>
      </c>
    </row>
    <row r="4" spans="1:371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</row>
    <row r="5" spans="1:371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  <c r="JR5" s="243">
        <v>2.6320779281369937</v>
      </c>
    </row>
    <row r="6" spans="1:371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3">
        <v>2.5787101826999788</v>
      </c>
      <c r="JS6" s="121"/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</row>
    <row r="7" spans="1:371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3">
        <v>-0.53354280938168586</v>
      </c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</row>
    <row r="8" spans="1:371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210">
        <v>6.1738574223861207</v>
      </c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</row>
    <row r="9" spans="1:371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210">
        <v>2.1892056606567962</v>
      </c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</row>
    <row r="10" spans="1:371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210">
        <v>-1.2586436067567064</v>
      </c>
      <c r="JS10" s="121"/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</row>
    <row r="11" spans="1:371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210">
        <v>2.8848465757298669</v>
      </c>
      <c r="JS11" s="121"/>
      <c r="JT11" s="121"/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</row>
    <row r="12" spans="1:371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210">
        <v>11.512851960423916</v>
      </c>
      <c r="JS12" s="121"/>
      <c r="JT12" s="121"/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</row>
    <row r="13" spans="1:371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210">
        <v>1.8521766613659167</v>
      </c>
      <c r="JS13" s="121"/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</row>
    <row r="14" spans="1:371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210">
        <v>2.4245371823363229</v>
      </c>
      <c r="JS14" s="121"/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</row>
    <row r="15" spans="1:371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210">
        <v>2.9437049277089073</v>
      </c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</row>
    <row r="16" spans="1:371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210">
        <v>3.2043950578582496</v>
      </c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</row>
    <row r="17" spans="1:278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  <c r="JR17" s="210">
        <v>4.7582880944106591</v>
      </c>
    </row>
    <row r="18" spans="1:278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  <c r="JR18" s="210">
        <v>2.6645195312788132</v>
      </c>
    </row>
    <row r="19" spans="1:278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  <c r="JR19" s="211">
        <v>3.669042576857521</v>
      </c>
    </row>
    <row r="20" spans="1:278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  <c r="JR20" s="210">
        <v>3.2934733273609567</v>
      </c>
    </row>
    <row r="21" spans="1:278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  <c r="JR21" s="210">
        <v>5.3201361719879259</v>
      </c>
    </row>
    <row r="22" spans="1:278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  <c r="JR22" s="211">
        <v>1.5035739099726726</v>
      </c>
    </row>
    <row r="23" spans="1:278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  <c r="JR23" s="210">
        <v>1.6023026222950563</v>
      </c>
    </row>
    <row r="24" spans="1:278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  <c r="JR24" s="210">
        <v>1.8921107546577645</v>
      </c>
    </row>
    <row r="25" spans="1:278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  <c r="JR25" s="210">
        <v>1.5907395594024791</v>
      </c>
    </row>
    <row r="26" spans="1:278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  <c r="JR26" s="210">
        <v>-0.54515620754730776</v>
      </c>
    </row>
    <row r="27" spans="1:278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  <c r="JR27" s="210">
        <v>2.0401375699730977</v>
      </c>
    </row>
    <row r="28" spans="1:278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  <c r="JR28" s="210">
        <v>2.8521327928989706</v>
      </c>
    </row>
    <row r="29" spans="1:278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  <c r="JR29" s="210">
        <v>2.1020921687915859</v>
      </c>
    </row>
    <row r="30" spans="1:278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  <c r="JR30" s="210">
        <v>1.5988161068868294</v>
      </c>
    </row>
    <row r="31" spans="1:278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  <c r="JR31" s="210">
        <v>8.380680655910993</v>
      </c>
    </row>
    <row r="32" spans="1:278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  <c r="JR32" s="210">
        <v>1.3382350022124001</v>
      </c>
    </row>
    <row r="33" spans="1:278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  <c r="JR33" s="210">
        <v>7.43155593648261</v>
      </c>
    </row>
    <row r="34" spans="1:278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  <c r="JR34" s="210">
        <v>1.2581205341170261</v>
      </c>
    </row>
    <row r="35" spans="1:278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  <c r="JR35" s="210">
        <v>0.19028227472684023</v>
      </c>
    </row>
    <row r="36" spans="1:278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  <c r="JR36" s="210">
        <v>3.2533798506474483</v>
      </c>
    </row>
    <row r="37" spans="1:278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  <c r="JR37" s="210">
        <v>9.8313545575544623</v>
      </c>
    </row>
    <row r="38" spans="1:278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  <c r="JR38" s="211">
        <v>4.5470022429370545</v>
      </c>
    </row>
    <row r="39" spans="1:278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  <c r="JR39" s="210">
        <v>4.7948403377892106</v>
      </c>
    </row>
    <row r="40" spans="1:278" s="113" customFormat="1" ht="11.4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  <c r="JR40" s="210">
        <v>3.002050362903887</v>
      </c>
    </row>
    <row r="41" spans="1:278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  <c r="JR41" s="210">
        <v>1.3035946112118495</v>
      </c>
    </row>
    <row r="42" spans="1:278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  <c r="JR42" s="210">
        <v>4.4804177405697061</v>
      </c>
    </row>
    <row r="43" spans="1:278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  <c r="JR43" s="211">
        <v>1.6677130876474422</v>
      </c>
    </row>
    <row r="44" spans="1:278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  <c r="JR44" s="210">
        <v>-1.1524391815919302</v>
      </c>
    </row>
    <row r="45" spans="1:278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  <c r="JR45" s="210">
        <v>-1.3757044501909093</v>
      </c>
    </row>
    <row r="46" spans="1:278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  <c r="JR46" s="210">
        <v>2.3650700060563281</v>
      </c>
    </row>
    <row r="47" spans="1:278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  <c r="JR47" s="210">
        <v>0.98208459719855057</v>
      </c>
    </row>
    <row r="48" spans="1:278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  <c r="JR48" s="210">
        <v>4.5412530693944149</v>
      </c>
    </row>
    <row r="49" spans="1:278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  <c r="JR49" s="210">
        <v>-1.5887429397710662</v>
      </c>
    </row>
    <row r="50" spans="1:278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  <c r="JR50" s="210">
        <v>-1.6549904437504495</v>
      </c>
    </row>
    <row r="51" spans="1:278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  <c r="JR51" s="210">
        <v>1.4376214153950713</v>
      </c>
    </row>
    <row r="52" spans="1:278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  <c r="JR52" s="212">
        <v>4.5767269979047427</v>
      </c>
    </row>
    <row r="53" spans="1:278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  <c r="JR53" s="211">
        <v>2.7309175664059921</v>
      </c>
    </row>
    <row r="54" spans="1:278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  <c r="JR54" s="210">
        <v>3.4255002575865063</v>
      </c>
    </row>
    <row r="55" spans="1:278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  <c r="JR55" s="210">
        <v>2.4443984808624606</v>
      </c>
    </row>
    <row r="56" spans="1:278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  <c r="JR56" s="210">
        <v>0</v>
      </c>
    </row>
    <row r="57" spans="1:278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  <c r="JR57" s="211">
        <v>1.9893485300080727</v>
      </c>
    </row>
    <row r="58" spans="1:278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  <c r="JR58" s="210">
        <v>1.4851569522853083</v>
      </c>
    </row>
    <row r="59" spans="1:278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  <c r="JR59" s="210">
        <v>2.4244331878574314</v>
      </c>
    </row>
    <row r="60" spans="1:278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  <c r="JR60" s="210">
        <v>0.96737656302885</v>
      </c>
    </row>
    <row r="61" spans="1:278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  <c r="JR61" s="211">
        <v>0.40512463392212794</v>
      </c>
    </row>
    <row r="62" spans="1:278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  <c r="JR62" s="211">
        <v>4.3362271572998168</v>
      </c>
    </row>
    <row r="63" spans="1:278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  <c r="JR63" s="210">
        <v>2.5343121493689011</v>
      </c>
    </row>
    <row r="64" spans="1:278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  <c r="JR64" s="210">
        <v>0.65140800782779706</v>
      </c>
    </row>
    <row r="65" spans="1:278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  <c r="JR65" s="210">
        <v>0.36834501155856003</v>
      </c>
    </row>
    <row r="66" spans="1:278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  <c r="JR66" s="210">
        <v>5.8187427964040381</v>
      </c>
    </row>
    <row r="67" spans="1:278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  <c r="JR67" s="210">
        <v>7.9836687189078503</v>
      </c>
    </row>
    <row r="68" spans="1:278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  <c r="JR68" s="210">
        <v>0.77375520353011495</v>
      </c>
    </row>
    <row r="69" spans="1:278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  <c r="JR69" s="211">
        <v>4.302530081979782</v>
      </c>
    </row>
    <row r="70" spans="1:278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  <c r="JR70" s="210">
        <v>7.6853587244233097</v>
      </c>
    </row>
    <row r="71" spans="1:278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  <c r="JR71" s="210">
        <v>6.7642107397705757</v>
      </c>
    </row>
    <row r="72" spans="1:278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  <c r="JR72" s="210">
        <v>1.6173227240866765</v>
      </c>
    </row>
    <row r="73" spans="1:278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  <c r="JR73" s="211">
        <v>4.2488021489029251</v>
      </c>
    </row>
    <row r="74" spans="1:278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  <c r="JR74" s="210">
        <v>3.4784316135157098</v>
      </c>
    </row>
    <row r="75" spans="1:278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  <c r="JR75" s="210">
        <v>5.0672792508332947</v>
      </c>
    </row>
    <row r="76" spans="1:278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  <c r="JR76" s="211">
        <v>2.7630188194666516</v>
      </c>
    </row>
    <row r="77" spans="1:278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  <c r="JR77" s="210">
        <v>2.3396783762572966</v>
      </c>
    </row>
    <row r="78" spans="1:278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  <c r="JR78" s="210">
        <v>2.51757670826332</v>
      </c>
    </row>
    <row r="79" spans="1:278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  <c r="JR79" s="210">
        <v>7.1153669083777089</v>
      </c>
    </row>
    <row r="80" spans="1:278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  <c r="JR80" s="210">
        <v>3.8340319870649608</v>
      </c>
    </row>
    <row r="81" spans="1:278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  <c r="JR81" s="212">
        <v>-0.14712496282494669</v>
      </c>
    </row>
    <row r="82" spans="1:278" ht="12.75">
      <c r="EL82" s="232"/>
      <c r="EM82" s="232"/>
      <c r="EN82" s="232"/>
      <c r="EO82" s="232"/>
      <c r="EP82" s="232"/>
      <c r="EQ82" s="232"/>
      <c r="JF82" s="346"/>
      <c r="JN82" s="232"/>
    </row>
    <row r="83" spans="1:278">
      <c r="EL83" s="232"/>
      <c r="EM83" s="232"/>
      <c r="EN83" s="232"/>
      <c r="EO83" s="232"/>
      <c r="EP83" s="232"/>
      <c r="EQ83" s="232"/>
      <c r="JN83" s="232"/>
    </row>
    <row r="84" spans="1:278">
      <c r="EL84" s="232"/>
      <c r="EM84" s="232"/>
      <c r="EN84" s="232"/>
      <c r="EO84" s="232"/>
      <c r="EP84" s="232"/>
      <c r="EQ84" s="232"/>
      <c r="JN84" s="232"/>
    </row>
    <row r="85" spans="1:278">
      <c r="EL85" s="232"/>
      <c r="EM85" s="232"/>
      <c r="EN85" s="232"/>
      <c r="EO85" s="232"/>
      <c r="EP85" s="232"/>
      <c r="EQ85" s="232"/>
      <c r="JN85" s="232"/>
    </row>
    <row r="86" spans="1:278">
      <c r="EN86" s="232"/>
      <c r="EO86" s="232"/>
      <c r="EP86" s="232"/>
      <c r="EQ86" s="232"/>
      <c r="JN86" s="232"/>
    </row>
    <row r="87" spans="1:278">
      <c r="EN87" s="232"/>
      <c r="EO87" s="232"/>
      <c r="EP87" s="232"/>
      <c r="EQ87" s="232"/>
      <c r="JN87" s="232"/>
    </row>
    <row r="88" spans="1:278">
      <c r="EN88" s="232"/>
      <c r="EO88" s="232"/>
      <c r="EP88" s="232"/>
      <c r="EQ88" s="232"/>
      <c r="JN88" s="232"/>
    </row>
    <row r="89" spans="1:278">
      <c r="EN89" s="232"/>
      <c r="EO89" s="232"/>
      <c r="EP89" s="232"/>
      <c r="EQ89" s="232"/>
      <c r="JN89" s="232"/>
    </row>
    <row r="90" spans="1:278">
      <c r="EN90" s="232"/>
      <c r="EO90" s="232"/>
      <c r="EP90" s="232"/>
      <c r="EQ90" s="232"/>
      <c r="JN90" s="232"/>
    </row>
    <row r="91" spans="1:278">
      <c r="JN91" s="232"/>
    </row>
    <row r="92" spans="1:278">
      <c r="JN92" s="232"/>
    </row>
    <row r="93" spans="1:278">
      <c r="JN93" s="232"/>
    </row>
    <row r="94" spans="1:278">
      <c r="JN94" s="232"/>
    </row>
    <row r="95" spans="1:278">
      <c r="JN95" s="232"/>
    </row>
    <row r="96" spans="1:278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D92"/>
  <sheetViews>
    <sheetView workbookViewId="0">
      <pane xSplit="209" ySplit="2" topLeftCell="JP31" activePane="bottomRight" state="frozen"/>
      <selection pane="topRight"/>
      <selection pane="bottomLeft"/>
      <selection pane="bottomRight" activeCell="KF7" sqref="KF7"/>
    </sheetView>
  </sheetViews>
  <sheetFormatPr defaultColWidth="9" defaultRowHeight="12.75"/>
  <cols>
    <col min="2" max="2" width="29.7109375" customWidth="1"/>
    <col min="3" max="145" width="6.710937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2578125" hidden="1" customWidth="1"/>
    <col min="160" max="160" width="7.7109375" hidden="1" customWidth="1"/>
    <col min="161" max="169" width="9" hidden="1" customWidth="1"/>
    <col min="170" max="170" width="7" hidden="1" customWidth="1"/>
    <col min="171" max="171" width="7.7109375" hidden="1" customWidth="1"/>
    <col min="172" max="172" width="8.42578125" style="192" hidden="1" customWidth="1"/>
    <col min="173" max="173" width="8.7109375" hidden="1" customWidth="1"/>
    <col min="174" max="175" width="9" hidden="1" customWidth="1"/>
    <col min="176" max="176" width="6.7109375" hidden="1" customWidth="1"/>
    <col min="177" max="179" width="9" hidden="1" customWidth="1"/>
    <col min="180" max="181" width="7" hidden="1" customWidth="1"/>
    <col min="182" max="184" width="7.7109375" hidden="1" customWidth="1"/>
    <col min="185" max="185" width="7.5703125" hidden="1" customWidth="1"/>
    <col min="186" max="186" width="8.28515625" hidden="1" customWidth="1"/>
    <col min="187" max="187" width="9" hidden="1" customWidth="1"/>
    <col min="188" max="189" width="8.5703125" hidden="1" customWidth="1"/>
    <col min="190" max="215" width="9" hidden="1" customWidth="1"/>
    <col min="216" max="217" width="8.7109375" hidden="1" customWidth="1"/>
    <col min="218" max="218" width="9" hidden="1" customWidth="1"/>
    <col min="219" max="219" width="7" hidden="1" customWidth="1"/>
    <col min="220" max="220" width="9" hidden="1" customWidth="1"/>
    <col min="221" max="221" width="7.5703125" hidden="1" customWidth="1"/>
    <col min="222" max="222" width="7.7109375" hidden="1" customWidth="1"/>
    <col min="223" max="223" width="9" hidden="1" customWidth="1"/>
    <col min="224" max="226" width="8.28515625" hidden="1" customWidth="1"/>
    <col min="227" max="228" width="9" hidden="1" customWidth="1"/>
    <col min="229" max="230" width="8.5703125" hidden="1" customWidth="1"/>
    <col min="231" max="232" width="8" hidden="1" customWidth="1"/>
    <col min="233" max="233" width="7.140625" hidden="1" customWidth="1"/>
    <col min="234" max="234" width="7.5703125" hidden="1" customWidth="1"/>
    <col min="235" max="242" width="7.7109375" hidden="1" customWidth="1"/>
    <col min="243" max="243" width="6.42578125" hidden="1" customWidth="1"/>
    <col min="244" max="244" width="8.140625" hidden="1" customWidth="1"/>
    <col min="245" max="246" width="7.5703125" hidden="1" customWidth="1"/>
    <col min="247" max="247" width="7.7109375" hidden="1" customWidth="1"/>
    <col min="248" max="262" width="6.42578125" hidden="1" customWidth="1"/>
    <col min="263" max="263" width="6.5703125" hidden="1" customWidth="1"/>
    <col min="264" max="266" width="6.42578125" hidden="1" customWidth="1"/>
    <col min="267" max="269" width="6" hidden="1" customWidth="1"/>
    <col min="270" max="271" width="7.42578125" hidden="1" customWidth="1"/>
    <col min="272" max="272" width="6.85546875" hidden="1" customWidth="1"/>
    <col min="273" max="274" width="6.5703125" hidden="1" customWidth="1"/>
    <col min="275" max="276" width="6" hidden="1" customWidth="1"/>
    <col min="277" max="277" width="6" bestFit="1" customWidth="1"/>
    <col min="278" max="278" width="6.140625" customWidth="1"/>
    <col min="279" max="279" width="6.42578125" customWidth="1"/>
    <col min="280" max="280" width="6.5703125" customWidth="1"/>
    <col min="281" max="281" width="6.140625" customWidth="1"/>
    <col min="282" max="282" width="7.5703125" customWidth="1"/>
    <col min="283" max="283" width="7.42578125" customWidth="1"/>
    <col min="284" max="285" width="7" customWidth="1"/>
    <col min="286" max="286" width="7.42578125" customWidth="1"/>
    <col min="287" max="287" width="8.28515625" customWidth="1"/>
  </cols>
  <sheetData>
    <row r="1" spans="1:290" s="53" customFormat="1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90" ht="33.75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603</v>
      </c>
      <c r="KC2" s="220" t="s">
        <v>597</v>
      </c>
      <c r="KD2" s="220" t="s">
        <v>602</v>
      </c>
    </row>
    <row r="3" spans="1:290" s="213" customFormat="1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  <c r="KD3" s="206">
        <v>3.1907334095227213</v>
      </c>
    </row>
    <row r="4" spans="1:290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</row>
    <row r="5" spans="1:290" s="213" customFormat="1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  <c r="KD5" s="208">
        <v>2.6320779281369937</v>
      </c>
    </row>
    <row r="6" spans="1:290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  <c r="KD6" s="207">
        <v>2.5787101826999788</v>
      </c>
    </row>
    <row r="7" spans="1:290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  <c r="KD7" s="207">
        <v>-0.53354280938168586</v>
      </c>
    </row>
    <row r="8" spans="1:290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  <c r="KD8" s="207">
        <v>6.1738574223861207</v>
      </c>
    </row>
    <row r="9" spans="1:290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  <c r="KD9" s="207">
        <v>2.1892056606567962</v>
      </c>
    </row>
    <row r="10" spans="1:290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  <c r="KD10" s="207">
        <v>-1.2586436067567064</v>
      </c>
    </row>
    <row r="11" spans="1:290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  <c r="KD11" s="207">
        <v>2.8848465757298669</v>
      </c>
    </row>
    <row r="12" spans="1:290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  <c r="KD12" s="207">
        <v>11.512851960423916</v>
      </c>
    </row>
    <row r="13" spans="1:290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  <c r="KD13" s="207">
        <v>1.8521766613659167</v>
      </c>
    </row>
    <row r="14" spans="1:290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  <c r="KD14" s="207">
        <v>2.4245371823363229</v>
      </c>
    </row>
    <row r="15" spans="1:290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  <c r="KD15" s="207">
        <v>2.9437049277089073</v>
      </c>
    </row>
    <row r="16" spans="1:290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  <c r="KD16" s="207">
        <v>3.2043950578582496</v>
      </c>
    </row>
    <row r="17" spans="1:290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  <c r="KD17" s="207">
        <v>4.7582880944106591</v>
      </c>
    </row>
    <row r="18" spans="1:290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  <c r="KD18" s="291">
        <v>2.6645195312788132</v>
      </c>
    </row>
    <row r="19" spans="1:290" s="213" customFormat="1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  <c r="KD19" s="208">
        <v>3.669042576857521</v>
      </c>
    </row>
    <row r="20" spans="1:290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  <c r="KD20" s="207">
        <v>3.2934733273609567</v>
      </c>
    </row>
    <row r="21" spans="1:290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  <c r="KD21" s="291">
        <v>5.3201361719879259</v>
      </c>
    </row>
    <row r="22" spans="1:290" s="213" customFormat="1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  <c r="KD22" s="208">
        <v>1.5035739099726726</v>
      </c>
    </row>
    <row r="23" spans="1:290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  <c r="KD23" s="207">
        <v>1.6023026222950563</v>
      </c>
    </row>
    <row r="24" spans="1:290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  <c r="KD24" s="207">
        <v>1.8921107546577645</v>
      </c>
    </row>
    <row r="25" spans="1:290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  <c r="KD25" s="207">
        <v>1.5907395594024791</v>
      </c>
    </row>
    <row r="26" spans="1:290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  <c r="KD26" s="207">
        <v>-0.54515620754730776</v>
      </c>
    </row>
    <row r="27" spans="1:290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  <c r="KD27" s="207">
        <v>2.0401375699730977</v>
      </c>
    </row>
    <row r="28" spans="1:290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  <c r="KD28" s="207">
        <v>2.8521327928989706</v>
      </c>
    </row>
    <row r="29" spans="1:290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  <c r="KD29" s="207">
        <v>2.1020921687915859</v>
      </c>
    </row>
    <row r="30" spans="1:290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  <c r="KD30" s="207">
        <v>1.5988161068868294</v>
      </c>
    </row>
    <row r="31" spans="1:290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  <c r="KD31" s="207">
        <v>8.380680655910993</v>
      </c>
    </row>
    <row r="32" spans="1:290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  <c r="KD32" s="207">
        <v>1.3382350022124001</v>
      </c>
    </row>
    <row r="33" spans="1:290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  <c r="KD33" s="207">
        <v>7.43155593648261</v>
      </c>
    </row>
    <row r="34" spans="1:290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  <c r="KD34" s="207">
        <v>1.2581205341170261</v>
      </c>
    </row>
    <row r="35" spans="1:290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  <c r="KD35" s="207">
        <v>0.19028227472684023</v>
      </c>
    </row>
    <row r="36" spans="1:290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  <c r="KD36" s="207">
        <v>3.2533798506474483</v>
      </c>
    </row>
    <row r="37" spans="1:290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  <c r="KD37" s="291">
        <v>9.8313545575544623</v>
      </c>
    </row>
    <row r="38" spans="1:290" s="213" customFormat="1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  <c r="KD38" s="208">
        <v>4.5470022429370545</v>
      </c>
    </row>
    <row r="39" spans="1:290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  <c r="KD39" s="207">
        <v>4.7948403377892106</v>
      </c>
    </row>
    <row r="40" spans="1:290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  <c r="KD40" s="207">
        <v>3.002050362903887</v>
      </c>
    </row>
    <row r="41" spans="1:290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  <c r="KD41" s="207">
        <v>1.3035946112118495</v>
      </c>
    </row>
    <row r="42" spans="1:290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  <c r="KD42" s="291">
        <v>4.4804177405697061</v>
      </c>
    </row>
    <row r="43" spans="1:290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  <c r="KD43" s="208">
        <v>1.6677130876474422</v>
      </c>
    </row>
    <row r="44" spans="1:290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  <c r="KD44" s="207">
        <v>-1.1524391815919302</v>
      </c>
    </row>
    <row r="45" spans="1:290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  <c r="KD45" s="207">
        <v>-1.3757044501909093</v>
      </c>
    </row>
    <row r="46" spans="1:290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  <c r="KD46" s="207">
        <v>2.3650700060563281</v>
      </c>
    </row>
    <row r="47" spans="1:290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  <c r="KD47" s="207">
        <v>0.98208459719855057</v>
      </c>
    </row>
    <row r="48" spans="1:290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  <c r="KD48" s="207">
        <v>4.5412530693944149</v>
      </c>
    </row>
    <row r="49" spans="1:290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  <c r="KD49" s="207">
        <v>-1.5887429397710662</v>
      </c>
    </row>
    <row r="50" spans="1:290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  <c r="KD50" s="207">
        <v>-1.6549904437504495</v>
      </c>
    </row>
    <row r="51" spans="1:290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  <c r="KD51" s="207">
        <v>1.4376214153950713</v>
      </c>
    </row>
    <row r="52" spans="1:290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  <c r="KD52" s="291">
        <v>4.5767269979047427</v>
      </c>
    </row>
    <row r="53" spans="1:290" s="213" customFormat="1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  <c r="KD53" s="208">
        <v>2.7309175664059921</v>
      </c>
    </row>
    <row r="54" spans="1:290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  <c r="KD54" s="207">
        <v>3.4255002575865063</v>
      </c>
    </row>
    <row r="55" spans="1:290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  <c r="KD55" s="207">
        <v>2.4443984808624606</v>
      </c>
    </row>
    <row r="56" spans="1:290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  <c r="KD56" s="291">
        <v>0</v>
      </c>
    </row>
    <row r="57" spans="1:290" s="213" customFormat="1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  <c r="KD57" s="208">
        <v>1.9893485300080727</v>
      </c>
    </row>
    <row r="58" spans="1:290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  <c r="KD58" s="207">
        <v>1.4851569522853083</v>
      </c>
    </row>
    <row r="59" spans="1:290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  <c r="KD59" s="207">
        <v>2.4244331878574314</v>
      </c>
    </row>
    <row r="60" spans="1:290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  <c r="KD60" s="291">
        <v>0.96737656302885</v>
      </c>
    </row>
    <row r="61" spans="1:290" s="213" customFormat="1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  <c r="KD61" s="208">
        <v>0.40512463392212794</v>
      </c>
    </row>
    <row r="62" spans="1:290" s="213" customFormat="1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  <c r="KD62" s="208">
        <v>4.3362271572998168</v>
      </c>
    </row>
    <row r="63" spans="1:290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  <c r="KD63" s="207">
        <v>2.5343121493689011</v>
      </c>
    </row>
    <row r="64" spans="1:290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  <c r="KD64" s="207">
        <v>0.65140800782779706</v>
      </c>
    </row>
    <row r="65" spans="1:290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  <c r="KD65" s="207">
        <v>0.36834501155856003</v>
      </c>
    </row>
    <row r="66" spans="1:290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  <c r="KD66" s="207">
        <v>5.8187427964040381</v>
      </c>
    </row>
    <row r="67" spans="1:290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  <c r="KD67" s="207">
        <v>7.9836687189078503</v>
      </c>
    </row>
    <row r="68" spans="1:290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  <c r="KD68" s="291">
        <v>0.77375520353011495</v>
      </c>
    </row>
    <row r="69" spans="1:290" s="213" customFormat="1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  <c r="KD69" s="208">
        <v>4.302530081979782</v>
      </c>
    </row>
    <row r="70" spans="1:290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  <c r="KD70" s="207">
        <v>7.6853587244233097</v>
      </c>
    </row>
    <row r="71" spans="1:290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  <c r="KD71" s="207">
        <v>6.7642107397705757</v>
      </c>
    </row>
    <row r="72" spans="1:290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  <c r="KD72" s="291">
        <v>1.6173227240866765</v>
      </c>
    </row>
    <row r="73" spans="1:290" s="213" customFormat="1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  <c r="KD73" s="208">
        <v>4.2488021489029251</v>
      </c>
    </row>
    <row r="74" spans="1:290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  <c r="KD74" s="207">
        <v>3.4784316135157098</v>
      </c>
    </row>
    <row r="75" spans="1:290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  <c r="KD75" s="291">
        <v>5.0672792508332947</v>
      </c>
    </row>
    <row r="76" spans="1:290" s="213" customFormat="1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  <c r="KD76" s="208">
        <v>2.7630188194666516</v>
      </c>
    </row>
    <row r="77" spans="1:290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  <c r="KD77" s="207">
        <v>2.3396783762572966</v>
      </c>
    </row>
    <row r="78" spans="1:290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  <c r="KD78" s="207">
        <v>2.51757670826332</v>
      </c>
    </row>
    <row r="79" spans="1:290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  <c r="KD79" s="207">
        <v>7.1153669083777089</v>
      </c>
    </row>
    <row r="80" spans="1:290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  <c r="KD80" s="293">
        <v>3.8340319870649608</v>
      </c>
    </row>
    <row r="81" spans="1:290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  <c r="KD81" s="209">
        <v>-0.14712496282494669</v>
      </c>
    </row>
    <row r="82" spans="1:290">
      <c r="FO82" s="228"/>
      <c r="GN82" s="230"/>
      <c r="HH82" s="192"/>
      <c r="HI82" s="192"/>
      <c r="KB82" s="377"/>
      <c r="KC82" s="377"/>
    </row>
    <row r="83" spans="1:290">
      <c r="GN83" s="230"/>
    </row>
    <row r="84" spans="1:290">
      <c r="GN84" s="231"/>
    </row>
    <row r="85" spans="1:290">
      <c r="GN85" s="230"/>
    </row>
    <row r="86" spans="1:290">
      <c r="GN86" s="230"/>
    </row>
    <row r="87" spans="1:290">
      <c r="GN87" s="231"/>
    </row>
    <row r="88" spans="1:290">
      <c r="GN88" s="230"/>
    </row>
    <row r="89" spans="1:290">
      <c r="GN89" s="230"/>
    </row>
    <row r="90" spans="1:290">
      <c r="GN90" s="230"/>
    </row>
    <row r="91" spans="1:290">
      <c r="GN91" s="230"/>
    </row>
    <row r="92" spans="1:290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7"/>
  <sheetViews>
    <sheetView zoomScale="128" zoomScaleNormal="98" workbookViewId="0">
      <pane xSplit="2" ySplit="3" topLeftCell="C4" activePane="bottomRight" state="frozen"/>
      <selection pane="topRight"/>
      <selection pane="bottomLeft"/>
      <selection pane="bottomRight" activeCell="O340" sqref="O340"/>
    </sheetView>
  </sheetViews>
  <sheetFormatPr defaultColWidth="9.28515625" defaultRowHeight="11.25"/>
  <cols>
    <col min="1" max="1" width="4.7109375" style="58" customWidth="1"/>
    <col min="2" max="2" width="6.5703125" style="136" customWidth="1"/>
    <col min="3" max="3" width="6.85546875" style="58" customWidth="1"/>
    <col min="4" max="4" width="6.5703125" style="58" customWidth="1"/>
    <col min="5" max="5" width="5.85546875" style="58" customWidth="1"/>
    <col min="6" max="6" width="6.85546875" style="58" customWidth="1"/>
    <col min="7" max="7" width="6.7109375" style="58" customWidth="1"/>
    <col min="8" max="8" width="5.7109375" style="58" customWidth="1"/>
    <col min="9" max="9" width="6.42578125" style="58" customWidth="1"/>
    <col min="10" max="10" width="6.140625" style="58" customWidth="1"/>
    <col min="11" max="11" width="6.28515625" style="58" customWidth="1"/>
    <col min="12" max="12" width="6.140625" style="58" customWidth="1"/>
    <col min="13" max="13" width="5.85546875" style="58" customWidth="1"/>
    <col min="14" max="14" width="6.140625" style="58" customWidth="1"/>
    <col min="15" max="15" width="5.42578125" style="58" customWidth="1"/>
    <col min="16" max="16" width="6.28515625" style="58" customWidth="1"/>
    <col min="17" max="17" width="7.7109375" style="58" customWidth="1"/>
    <col min="18" max="18" width="9.28515625" style="58"/>
    <col min="19" max="19" width="6.7109375" style="58" customWidth="1"/>
    <col min="20" max="29" width="9.28515625" style="58"/>
    <col min="30" max="30" width="5.42578125" style="58" customWidth="1"/>
    <col min="31" max="16384" width="9.28515625" style="58"/>
  </cols>
  <sheetData>
    <row r="1" spans="1:17" ht="12.75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90.75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7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idden="1">
      <c r="A216" s="164">
        <v>2017</v>
      </c>
      <c r="B216" s="171"/>
      <c r="O216" s="168"/>
    </row>
    <row r="217" spans="1:18" ht="12.7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7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7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7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7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150">
        <v>45972</v>
      </c>
      <c r="C335" s="86">
        <v>219.2460915257663</v>
      </c>
      <c r="D335" s="86">
        <v>200.08698609602351</v>
      </c>
      <c r="E335" s="86">
        <v>102.59528940420492</v>
      </c>
      <c r="F335" s="86">
        <v>155.09081609077384</v>
      </c>
      <c r="G335" s="86">
        <v>166.94763416393997</v>
      </c>
      <c r="H335" s="86">
        <v>164.3555902894783</v>
      </c>
      <c r="I335" s="86">
        <v>186.06145468248303</v>
      </c>
      <c r="J335" s="86">
        <v>111.74351837236576</v>
      </c>
      <c r="K335" s="86">
        <v>186.8352807320984</v>
      </c>
      <c r="L335" s="86">
        <v>204.91712458317181</v>
      </c>
      <c r="M335" s="86">
        <v>200.71460960785319</v>
      </c>
      <c r="N335" s="86">
        <v>172.44673858611475</v>
      </c>
      <c r="O335" s="132">
        <v>177.82861874242045</v>
      </c>
    </row>
    <row r="336" spans="2:15">
      <c r="B336" s="150">
        <v>46002</v>
      </c>
      <c r="C336" s="86">
        <v>218.73852791753933</v>
      </c>
      <c r="D336" s="86">
        <v>199.79215337808247</v>
      </c>
      <c r="E336" s="86">
        <v>102.68298840412362</v>
      </c>
      <c r="F336" s="86">
        <v>155.6950019769738</v>
      </c>
      <c r="G336" s="86">
        <v>167.32555227598468</v>
      </c>
      <c r="H336" s="86">
        <v>164.97595262498425</v>
      </c>
      <c r="I336" s="86">
        <v>186.22884225198044</v>
      </c>
      <c r="J336" s="86">
        <v>111.99872779718592</v>
      </c>
      <c r="K336" s="86">
        <v>187.06460216659036</v>
      </c>
      <c r="L336" s="86">
        <v>204.91712458317181</v>
      </c>
      <c r="M336" s="86">
        <v>201.07018188642991</v>
      </c>
      <c r="N336" s="86">
        <v>172.57411316627855</v>
      </c>
      <c r="O336" s="132">
        <v>177.96879248612396</v>
      </c>
    </row>
    <row r="337" spans="2:15">
      <c r="B337" s="392" t="s">
        <v>5</v>
      </c>
      <c r="C337" s="170">
        <f>AVERAGE(C325:C336)</f>
        <v>218.48979304027637</v>
      </c>
      <c r="D337" s="170">
        <f t="shared" ref="D337:N337" si="23">AVERAGE(D325:D336)</f>
        <v>198.52318516511647</v>
      </c>
      <c r="E337" s="170">
        <f t="shared" si="23"/>
        <v>102.27424150197855</v>
      </c>
      <c r="F337" s="170">
        <f t="shared" si="23"/>
        <v>152.53379412812225</v>
      </c>
      <c r="G337" s="170">
        <f t="shared" si="23"/>
        <v>167.08401501857557</v>
      </c>
      <c r="H337" s="170">
        <f t="shared" si="23"/>
        <v>163.65948562143555</v>
      </c>
      <c r="I337" s="170">
        <f t="shared" si="23"/>
        <v>185.74419352761231</v>
      </c>
      <c r="J337" s="170">
        <f t="shared" si="23"/>
        <v>111.91306336245059</v>
      </c>
      <c r="K337" s="170">
        <f t="shared" si="23"/>
        <v>183.88842974664973</v>
      </c>
      <c r="L337" s="170">
        <f>AVERAGE(L325:L336)</f>
        <v>204.91712458317173</v>
      </c>
      <c r="M337" s="170">
        <f t="shared" si="23"/>
        <v>198.69640063556403</v>
      </c>
      <c r="N337" s="170">
        <f t="shared" si="23"/>
        <v>172.3318358393924</v>
      </c>
      <c r="O337" s="175">
        <f>AVERAGE(O325:O336)</f>
        <v>176.58789510670488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topLeftCell="A16" zoomScale="99" zoomScaleNormal="99" workbookViewId="0">
      <selection activeCell="R8" sqref="R8"/>
    </sheetView>
  </sheetViews>
  <sheetFormatPr defaultColWidth="7.7109375" defaultRowHeight="12.75"/>
  <cols>
    <col min="1" max="1" width="4.42578125" style="115" customWidth="1"/>
    <col min="2" max="2" width="27.7109375" style="116" customWidth="1"/>
    <col min="3" max="10" width="8.42578125" customWidth="1"/>
    <col min="11" max="105" width="7.7109375" style="114" customWidth="1"/>
    <col min="106" max="16384" width="7.710937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24"/>
      <c r="J2" s="324"/>
    </row>
    <row r="3" spans="1:10" s="112" customFormat="1" ht="15.75" customHeight="1">
      <c r="A3" s="120"/>
      <c r="B3" s="322"/>
      <c r="C3" s="319">
        <v>45901</v>
      </c>
      <c r="D3" s="319">
        <v>45931</v>
      </c>
      <c r="E3" s="319">
        <v>45962</v>
      </c>
      <c r="F3" s="319">
        <v>45992</v>
      </c>
      <c r="G3" s="319">
        <v>45901</v>
      </c>
      <c r="H3" s="319">
        <v>45931</v>
      </c>
      <c r="I3" s="319">
        <v>45962</v>
      </c>
      <c r="J3" s="319">
        <v>45992</v>
      </c>
    </row>
    <row r="4" spans="1:10" s="304" customFormat="1" ht="15.75" customHeight="1">
      <c r="A4" s="302" t="s">
        <v>23</v>
      </c>
      <c r="B4" s="303" t="s">
        <v>358</v>
      </c>
      <c r="C4" s="386">
        <v>176.88746740852758</v>
      </c>
      <c r="D4" s="325">
        <v>177.79629501181671</v>
      </c>
      <c r="E4" s="325">
        <v>177.82861874242045</v>
      </c>
      <c r="F4" s="383">
        <v>177.96879248612396</v>
      </c>
      <c r="G4" s="325">
        <v>3.4887378886824933</v>
      </c>
      <c r="H4" s="325">
        <v>3.6086416436538684</v>
      </c>
      <c r="I4" s="325">
        <v>3.3629750220936359</v>
      </c>
      <c r="J4" s="383">
        <v>3.1907334095227213</v>
      </c>
    </row>
    <row r="5" spans="1:10" s="301" customFormat="1" ht="23.25" customHeight="1">
      <c r="A5" s="302" t="s">
        <v>25</v>
      </c>
      <c r="B5" s="301" t="s">
        <v>359</v>
      </c>
      <c r="C5" s="384">
        <v>219.22749571573246</v>
      </c>
      <c r="D5" s="301">
        <v>219.2199226309647</v>
      </c>
      <c r="E5" s="301">
        <v>219.2460915257663</v>
      </c>
      <c r="F5" s="317">
        <v>218.73852791753933</v>
      </c>
      <c r="G5" s="301">
        <v>4.8899365379763964</v>
      </c>
      <c r="H5" s="301">
        <v>4.6169030875393702</v>
      </c>
      <c r="I5" s="301">
        <v>3.9258141676756964</v>
      </c>
      <c r="J5" s="317">
        <v>2.6320779281369937</v>
      </c>
    </row>
    <row r="6" spans="1:10" s="301" customFormat="1" ht="23.25" customHeight="1">
      <c r="A6" s="302" t="s">
        <v>40</v>
      </c>
      <c r="B6" s="301" t="s">
        <v>360</v>
      </c>
      <c r="C6" s="384">
        <v>198.93348963803703</v>
      </c>
      <c r="D6" s="301">
        <v>200.22915276404314</v>
      </c>
      <c r="E6" s="301">
        <v>200.08698609602351</v>
      </c>
      <c r="F6" s="317">
        <v>199.79215337808247</v>
      </c>
      <c r="G6" s="301">
        <v>4.9019412321856635</v>
      </c>
      <c r="H6" s="301">
        <v>4.5573227954045876</v>
      </c>
      <c r="I6" s="301">
        <v>3.9352180940003052</v>
      </c>
      <c r="J6" s="317">
        <v>3.669042576857521</v>
      </c>
    </row>
    <row r="7" spans="1:10" s="301" customFormat="1" ht="23.25" customHeight="1">
      <c r="A7" s="302" t="s">
        <v>44</v>
      </c>
      <c r="B7" s="301" t="s">
        <v>361</v>
      </c>
      <c r="C7" s="384">
        <v>102.68609652597482</v>
      </c>
      <c r="D7" s="301">
        <v>102.54850224032077</v>
      </c>
      <c r="E7" s="301">
        <v>102.59528940420492</v>
      </c>
      <c r="F7" s="317">
        <v>102.68298840412362</v>
      </c>
      <c r="G7" s="301">
        <v>1.8751533945487751</v>
      </c>
      <c r="H7" s="301">
        <v>1.6773963868647428</v>
      </c>
      <c r="I7" s="301">
        <v>1.5711333004615966</v>
      </c>
      <c r="J7" s="317">
        <v>1.5034648311207661</v>
      </c>
    </row>
    <row r="8" spans="1:10" s="301" customFormat="1" ht="27" customHeight="1">
      <c r="A8" s="302" t="s">
        <v>61</v>
      </c>
      <c r="B8" s="301" t="s">
        <v>362</v>
      </c>
      <c r="C8" s="384">
        <v>152.76463551992779</v>
      </c>
      <c r="D8" s="301">
        <v>155.0317973331606</v>
      </c>
      <c r="E8" s="301">
        <v>155.09081609077384</v>
      </c>
      <c r="F8" s="317">
        <v>155.6950019769738</v>
      </c>
      <c r="G8" s="301">
        <v>3.6169091845010399</v>
      </c>
      <c r="H8" s="301">
        <v>4.1024970023145357</v>
      </c>
      <c r="I8" s="301">
        <v>4.14657544210624</v>
      </c>
      <c r="J8" s="317">
        <v>4.5470022429370545</v>
      </c>
    </row>
    <row r="9" spans="1:10" s="301" customFormat="1" ht="25.5" customHeight="1">
      <c r="A9" s="302" t="s">
        <v>67</v>
      </c>
      <c r="B9" s="301" t="s">
        <v>363</v>
      </c>
      <c r="C9" s="384">
        <v>166.85770701325308</v>
      </c>
      <c r="D9" s="301">
        <v>167.14921511760215</v>
      </c>
      <c r="E9" s="301">
        <v>166.94763416393997</v>
      </c>
      <c r="F9" s="317">
        <v>167.32555227598468</v>
      </c>
      <c r="G9" s="301">
        <v>1.5974457587407045</v>
      </c>
      <c r="H9" s="301">
        <v>1.6028946755449738</v>
      </c>
      <c r="I9" s="301">
        <v>1.4141958509908505</v>
      </c>
      <c r="J9" s="317">
        <v>1.6677130876474422</v>
      </c>
    </row>
    <row r="10" spans="1:10" s="301" customFormat="1" ht="21.75" customHeight="1">
      <c r="A10" s="302" t="s">
        <v>78</v>
      </c>
      <c r="B10" s="301" t="s">
        <v>364</v>
      </c>
      <c r="C10" s="384">
        <v>163.98120391344256</v>
      </c>
      <c r="D10" s="301">
        <v>164.09847332066897</v>
      </c>
      <c r="E10" s="301">
        <v>164.3555902894783</v>
      </c>
      <c r="F10" s="317">
        <v>164.97595262498425</v>
      </c>
      <c r="G10" s="301">
        <v>3.091828824324196</v>
      </c>
      <c r="H10" s="301">
        <v>2.6260827097715662</v>
      </c>
      <c r="I10" s="301">
        <v>2.6582054091964977</v>
      </c>
      <c r="J10" s="317">
        <v>2.7309175664059921</v>
      </c>
    </row>
    <row r="11" spans="1:10" s="301" customFormat="1" ht="20.25" customHeight="1">
      <c r="A11" s="302" t="s">
        <v>83</v>
      </c>
      <c r="B11" s="301" t="s">
        <v>365</v>
      </c>
      <c r="C11" s="384">
        <v>185.95650263836427</v>
      </c>
      <c r="D11" s="301">
        <v>186.08587631812654</v>
      </c>
      <c r="E11" s="301">
        <v>186.06145468248303</v>
      </c>
      <c r="F11" s="317">
        <v>186.22884225198044</v>
      </c>
      <c r="G11" s="301">
        <v>1.2919146657527421</v>
      </c>
      <c r="H11" s="301">
        <v>2.0796943863631014</v>
      </c>
      <c r="I11" s="301">
        <v>2.0252512214276663</v>
      </c>
      <c r="J11" s="317">
        <v>1.9893485300080727</v>
      </c>
    </row>
    <row r="12" spans="1:10" s="301" customFormat="1" ht="21" customHeight="1">
      <c r="A12" s="302" t="s">
        <v>88</v>
      </c>
      <c r="B12" s="301" t="s">
        <v>366</v>
      </c>
      <c r="C12" s="384">
        <v>111.58636152891842</v>
      </c>
      <c r="D12" s="301">
        <v>111.67748999236136</v>
      </c>
      <c r="E12" s="301">
        <v>111.74351837236576</v>
      </c>
      <c r="F12" s="317">
        <v>111.99872779718592</v>
      </c>
      <c r="G12" s="301">
        <v>0.41753094946454894</v>
      </c>
      <c r="H12" s="301">
        <v>-9.9481094453608421E-3</v>
      </c>
      <c r="I12" s="301">
        <v>2.9027709755297337E-2</v>
      </c>
      <c r="J12" s="317">
        <v>0.40512463392212794</v>
      </c>
    </row>
    <row r="13" spans="1:10" s="301" customFormat="1" ht="18.95" customHeight="1">
      <c r="A13" s="302" t="s">
        <v>90</v>
      </c>
      <c r="B13" s="301" t="s">
        <v>367</v>
      </c>
      <c r="C13" s="384">
        <v>185.2898731936686</v>
      </c>
      <c r="D13" s="301">
        <v>186.26764669255257</v>
      </c>
      <c r="E13" s="301">
        <v>186.8352807320984</v>
      </c>
      <c r="F13" s="317">
        <v>187.06460216659036</v>
      </c>
      <c r="G13" s="301">
        <v>4.0039931929157291</v>
      </c>
      <c r="H13" s="301">
        <v>3.9579748847869496</v>
      </c>
      <c r="I13" s="301">
        <v>3.7798208926217285</v>
      </c>
      <c r="J13" s="317">
        <v>4.3362271572998168</v>
      </c>
    </row>
    <row r="14" spans="1:10" s="301" customFormat="1" ht="23.25" customHeight="1">
      <c r="A14" s="302">
        <v>10</v>
      </c>
      <c r="B14" s="301" t="s">
        <v>368</v>
      </c>
      <c r="C14" s="384">
        <v>204.91712458317181</v>
      </c>
      <c r="D14" s="301">
        <v>204.91712458317181</v>
      </c>
      <c r="E14" s="301">
        <v>204.91712458317181</v>
      </c>
      <c r="F14" s="317">
        <v>204.91712458317181</v>
      </c>
      <c r="G14" s="301">
        <v>4.302530081979782</v>
      </c>
      <c r="H14" s="301">
        <v>4.302530081979782</v>
      </c>
      <c r="I14" s="301">
        <v>4.302530081979782</v>
      </c>
      <c r="J14" s="317">
        <v>4.302530081979782</v>
      </c>
    </row>
    <row r="15" spans="1:10" s="301" customFormat="1" ht="23.25" customHeight="1">
      <c r="A15" s="302">
        <v>11</v>
      </c>
      <c r="B15" s="301" t="s">
        <v>369</v>
      </c>
      <c r="C15" s="384">
        <v>197.79160464121446</v>
      </c>
      <c r="D15" s="301">
        <v>199.96202248159832</v>
      </c>
      <c r="E15" s="301">
        <v>200.71460960785319</v>
      </c>
      <c r="F15" s="317">
        <v>201.07018188642991</v>
      </c>
      <c r="G15" s="301">
        <v>4.2376698441525065</v>
      </c>
      <c r="H15" s="301">
        <v>4.9609124232792965</v>
      </c>
      <c r="I15" s="301">
        <v>4.7695175949852739</v>
      </c>
      <c r="J15" s="317">
        <v>4.2488021489029251</v>
      </c>
    </row>
    <row r="16" spans="1:10" s="301" customFormat="1" ht="20.25" customHeight="1">
      <c r="A16" s="302">
        <v>12</v>
      </c>
      <c r="B16" s="301" t="s">
        <v>370</v>
      </c>
      <c r="C16" s="384">
        <v>172.31978952615785</v>
      </c>
      <c r="D16" s="301">
        <v>172.37389010899022</v>
      </c>
      <c r="E16" s="301">
        <v>172.44673858611475</v>
      </c>
      <c r="F16" s="317">
        <v>172.57411316627855</v>
      </c>
      <c r="G16" s="301">
        <v>2.9837705164421919</v>
      </c>
      <c r="H16" s="301">
        <v>2.8409753798807742</v>
      </c>
      <c r="I16" s="301">
        <v>2.7769208647109451</v>
      </c>
      <c r="J16" s="317">
        <v>2.763018819466609</v>
      </c>
    </row>
    <row r="17" spans="1:10" s="304" customFormat="1" ht="15">
      <c r="A17" s="305"/>
      <c r="B17" s="306"/>
      <c r="C17" s="387"/>
      <c r="F17" s="318"/>
      <c r="J17" s="318"/>
    </row>
    <row r="18" spans="1:10" s="308" customFormat="1" ht="17.45" customHeight="1">
      <c r="A18" s="307"/>
      <c r="B18" s="301" t="s">
        <v>371</v>
      </c>
      <c r="C18" s="388">
        <v>198.86408568285688</v>
      </c>
      <c r="D18" s="325">
        <v>199.09492737255022</v>
      </c>
      <c r="E18" s="325">
        <v>199.00454229362356</v>
      </c>
      <c r="F18" s="347">
        <v>199.04581637186601</v>
      </c>
      <c r="G18" s="325">
        <v>4.1993840580629325</v>
      </c>
      <c r="H18" s="325">
        <v>4.2843213262993203</v>
      </c>
      <c r="I18" s="325">
        <v>4.0755674611720565</v>
      </c>
      <c r="J18" s="347">
        <v>3.9995406122826722</v>
      </c>
    </row>
    <row r="19" spans="1:10" s="308" customFormat="1" ht="15">
      <c r="A19" s="307"/>
      <c r="B19" s="301"/>
      <c r="C19" s="389"/>
      <c r="F19" s="362"/>
      <c r="J19" s="362"/>
    </row>
    <row r="20" spans="1:10" s="308" customFormat="1" ht="15">
      <c r="A20" s="307"/>
      <c r="B20" s="301" t="s">
        <v>372</v>
      </c>
      <c r="C20" s="384">
        <v>188.98806766830486</v>
      </c>
      <c r="D20" s="301">
        <v>189.44195778204846</v>
      </c>
      <c r="E20" s="301">
        <v>189.40649929846026</v>
      </c>
      <c r="F20" s="317">
        <v>189.61983492403283</v>
      </c>
      <c r="G20" s="301">
        <v>3.3065670722711076</v>
      </c>
      <c r="H20" s="301">
        <v>3.3733092353451326</v>
      </c>
      <c r="I20" s="301">
        <v>2.9731846725294986</v>
      </c>
      <c r="J20" s="317">
        <v>2.6543328009801144</v>
      </c>
    </row>
    <row r="21" spans="1:10" s="308" customFormat="1" ht="15">
      <c r="A21" s="309"/>
      <c r="B21" s="310" t="s">
        <v>373</v>
      </c>
      <c r="C21" s="385">
        <v>161.11479091854306</v>
      </c>
      <c r="D21" s="310">
        <v>162.61595441324008</v>
      </c>
      <c r="E21" s="310">
        <v>162.7369213803164</v>
      </c>
      <c r="F21" s="364">
        <v>162.78210619065121</v>
      </c>
      <c r="G21" s="310">
        <v>3.7681527837844442</v>
      </c>
      <c r="H21" s="310">
        <v>3.9676235173839558</v>
      </c>
      <c r="I21" s="310">
        <v>3.9598224227793679</v>
      </c>
      <c r="J21" s="364">
        <v>4.0158770944890563</v>
      </c>
    </row>
    <row r="22" spans="1:10" ht="15">
      <c r="A22" s="126"/>
      <c r="B22" s="124"/>
      <c r="C22" s="98"/>
      <c r="D22" s="98"/>
      <c r="E22" s="98"/>
    </row>
    <row r="23" spans="1:10" ht="15">
      <c r="A23" s="126"/>
      <c r="B23" s="124"/>
    </row>
    <row r="24" spans="1:10" ht="15.7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7"/>
  <sheetViews>
    <sheetView zoomScale="105" zoomScaleNormal="116" workbookViewId="0">
      <pane xSplit="1" ySplit="4" topLeftCell="B328" activePane="bottomRight" state="frozen"/>
      <selection pane="topRight"/>
      <selection pane="bottomLeft"/>
      <selection pane="bottomRight" activeCell="K331" sqref="K331"/>
    </sheetView>
  </sheetViews>
  <sheetFormatPr defaultColWidth="9" defaultRowHeight="12.75"/>
  <cols>
    <col min="1" max="1" width="5.7109375" customWidth="1"/>
    <col min="2" max="2" width="6.7109375" style="53" customWidth="1"/>
    <col min="3" max="3" width="8.28515625" customWidth="1"/>
    <col min="4" max="4" width="12.28515625" customWidth="1"/>
    <col min="5" max="5" width="11.28515625" customWidth="1"/>
    <col min="6" max="6" width="8.7109375" customWidth="1"/>
    <col min="7" max="7" width="11.28515625" customWidth="1"/>
    <col min="8" max="8" width="10.7109375" customWidth="1"/>
  </cols>
  <sheetData>
    <row r="1" spans="1:35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404" t="s">
        <v>373</v>
      </c>
      <c r="C3" s="405"/>
      <c r="D3" s="405"/>
      <c r="E3" s="406"/>
      <c r="F3" s="407" t="s">
        <v>372</v>
      </c>
      <c r="G3" s="405"/>
      <c r="H3" s="406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408" t="s">
        <v>374</v>
      </c>
      <c r="C4" s="409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1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3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69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84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84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311">
        <v>162.61595441324008</v>
      </c>
      <c r="D334" s="84">
        <v>0.93173537087353964</v>
      </c>
      <c r="E334" s="84">
        <v>3.9676235173839558</v>
      </c>
      <c r="F334" s="91">
        <v>189.44195778204846</v>
      </c>
      <c r="G334" s="84">
        <v>0.24016866215079347</v>
      </c>
      <c r="H334" s="311">
        <v>3.3733092353451326</v>
      </c>
    </row>
    <row r="335" spans="1:9">
      <c r="B335" s="102" t="s">
        <v>17</v>
      </c>
      <c r="C335" s="311">
        <v>162.7369213803164</v>
      </c>
      <c r="D335" s="84">
        <v>7.4388129696629335E-2</v>
      </c>
      <c r="E335" s="84">
        <v>3.9598224227793679</v>
      </c>
      <c r="F335" s="91">
        <v>189.40649929846026</v>
      </c>
      <c r="G335" s="84">
        <v>-1.8717333796232083E-2</v>
      </c>
      <c r="H335" s="311">
        <v>2.9731846725294986</v>
      </c>
    </row>
    <row r="336" spans="1:9">
      <c r="B336" s="102" t="s">
        <v>18</v>
      </c>
      <c r="C336" s="311">
        <v>162.78210619065121</v>
      </c>
      <c r="D336" s="84">
        <v>2.7765555567555111E-2</v>
      </c>
      <c r="E336" s="84">
        <v>4.0158770944890563</v>
      </c>
      <c r="F336" s="91">
        <v>189.61983492403283</v>
      </c>
      <c r="G336" s="84">
        <v>0.11263374084984434</v>
      </c>
      <c r="H336" s="311">
        <v>2.6543328009801144</v>
      </c>
    </row>
    <row r="337" spans="2:8">
      <c r="B337" s="395" t="s">
        <v>5</v>
      </c>
      <c r="C337" s="396">
        <f>AVERAGE(C325:C336)</f>
        <v>160.95966502645001</v>
      </c>
      <c r="D337" s="397">
        <f>AVERAGE(D325:D336)</f>
        <v>0.33029814765044446</v>
      </c>
      <c r="E337" s="397">
        <f t="shared" ref="E337:F337" si="68">AVERAGE(E325:E336)</f>
        <v>3.9394015288004725</v>
      </c>
      <c r="F337" s="398">
        <f t="shared" si="68"/>
        <v>188.57746741357747</v>
      </c>
      <c r="G337" s="397">
        <f>AVERAGE(G325:G336)</f>
        <v>0.21898731651135725</v>
      </c>
      <c r="H337" s="396">
        <f>AVERAGE(H325:H336)</f>
        <v>3.2335887697131347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Elijah Saushini</cp:lastModifiedBy>
  <cp:lastPrinted>2019-10-29T13:36:00Z</cp:lastPrinted>
  <dcterms:created xsi:type="dcterms:W3CDTF">2014-01-08T12:52:00Z</dcterms:created>
  <dcterms:modified xsi:type="dcterms:W3CDTF">2026-01-05T06:13:28Z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